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D\Desktop\"/>
    </mc:Choice>
  </mc:AlternateContent>
  <bookViews>
    <workbookView xWindow="0" yWindow="0" windowWidth="192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21" i="1" l="1"/>
  <c r="D204" i="1"/>
  <c r="D182" i="1"/>
  <c r="D164" i="1"/>
  <c r="D146" i="1"/>
  <c r="D124" i="1"/>
  <c r="D102" i="1"/>
  <c r="D80" i="1"/>
  <c r="D58" i="1"/>
  <c r="D38" i="1"/>
  <c r="D14" i="1"/>
</calcChain>
</file>

<file path=xl/sharedStrings.xml><?xml version="1.0" encoding="utf-8"?>
<sst xmlns="http://schemas.openxmlformats.org/spreadsheetml/2006/main" count="282" uniqueCount="107">
  <si>
    <t>Removal Efficiency</t>
  </si>
  <si>
    <t>Mean Removal Efficiency (MRE)</t>
  </si>
  <si>
    <t>=</t>
  </si>
  <si>
    <r>
      <t>R</t>
    </r>
    <r>
      <rPr>
        <sz val="11"/>
        <color theme="1"/>
        <rFont val="Calibri"/>
        <family val="2"/>
        <scheme val="minor"/>
      </rPr>
      <t xml:space="preserve">potw  = 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I</t>
    </r>
    <r>
      <rPr>
        <u/>
        <sz val="11"/>
        <color theme="1"/>
        <rFont val="Calibri"/>
        <family val="2"/>
        <scheme val="minor"/>
      </rPr>
      <t xml:space="preserve">r – </t>
    </r>
    <r>
      <rPr>
        <b/>
        <u/>
        <sz val="11"/>
        <color theme="1"/>
        <rFont val="Calibri"/>
        <family val="2"/>
        <scheme val="minor"/>
      </rPr>
      <t>E</t>
    </r>
    <r>
      <rPr>
        <u/>
        <sz val="11"/>
        <color theme="1"/>
        <rFont val="Calibri"/>
        <family val="2"/>
        <scheme val="minor"/>
      </rPr>
      <t>potw</t>
    </r>
  </si>
  <si>
    <r>
      <t xml:space="preserve">                   I</t>
    </r>
    <r>
      <rPr>
        <sz val="11"/>
        <color theme="1"/>
        <rFont val="Calibri"/>
        <family val="2"/>
        <scheme val="minor"/>
      </rPr>
      <t>r</t>
    </r>
  </si>
  <si>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potw</t>
    </r>
  </si>
  <si>
    <t xml:space="preserve">Plant Removal Efficiency </t>
  </si>
  <si>
    <t>decimal%</t>
  </si>
  <si>
    <r>
      <t>I</t>
    </r>
    <r>
      <rPr>
        <sz val="11"/>
        <color theme="1"/>
        <rFont val="Calibri"/>
        <family val="2"/>
        <scheme val="minor"/>
      </rPr>
      <t>r</t>
    </r>
  </si>
  <si>
    <t>Average Influent Pollutant Concentration</t>
  </si>
  <si>
    <t>mg/L</t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</si>
  <si>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potw</t>
    </r>
  </si>
  <si>
    <t>Average Effluent Pollutant Concentration</t>
  </si>
  <si>
    <r>
      <rPr>
        <b/>
        <sz val="12"/>
        <color theme="1"/>
        <rFont val="Calibri"/>
        <family val="2"/>
        <scheme val="minor"/>
      </rPr>
      <t>Mean Removal Efficiency (MRE)</t>
    </r>
    <r>
      <rPr>
        <sz val="12"/>
        <color theme="1"/>
        <rFont val="Calibri"/>
        <family val="2"/>
        <scheme val="minor"/>
      </rPr>
      <t xml:space="preserve"> =</t>
    </r>
  </si>
  <si>
    <t>MRE from Sludge Data</t>
  </si>
  <si>
    <r>
      <t>R</t>
    </r>
    <r>
      <rPr>
        <sz val="11"/>
        <color theme="1"/>
        <rFont val="Calibri"/>
        <family val="2"/>
        <scheme val="minor"/>
      </rPr>
      <t xml:space="preserve">potw  =  </t>
    </r>
    <r>
      <rPr>
        <u/>
        <sz val="11"/>
        <color theme="1"/>
        <rFont val="Calibri"/>
        <family val="2"/>
        <scheme val="minor"/>
      </rPr>
      <t>(</t>
    </r>
    <r>
      <rPr>
        <b/>
        <u/>
        <sz val="11"/>
        <color theme="1"/>
        <rFont val="Calibri"/>
        <family val="2"/>
        <scheme val="minor"/>
      </rPr>
      <t>S</t>
    </r>
    <r>
      <rPr>
        <u/>
        <sz val="11"/>
        <color theme="1"/>
        <rFont val="Calibri"/>
        <family val="2"/>
        <scheme val="minor"/>
      </rPr>
      <t xml:space="preserve">u  x  </t>
    </r>
    <r>
      <rPr>
        <b/>
        <u/>
        <sz val="11"/>
        <color theme="1"/>
        <rFont val="Calibri"/>
        <family val="2"/>
        <scheme val="minor"/>
      </rPr>
      <t>8.34</t>
    </r>
    <r>
      <rPr>
        <u/>
        <sz val="11"/>
        <color theme="1"/>
        <rFont val="Calibri"/>
        <family val="2"/>
        <scheme val="minor"/>
      </rPr>
      <t xml:space="preserve">  x  </t>
    </r>
    <r>
      <rPr>
        <b/>
        <u/>
        <sz val="11"/>
        <color theme="1"/>
        <rFont val="Calibri"/>
        <family val="2"/>
        <scheme val="minor"/>
      </rPr>
      <t>PS</t>
    </r>
    <r>
      <rPr>
        <u/>
        <sz val="11"/>
        <color theme="1"/>
        <rFont val="Calibri"/>
        <family val="2"/>
        <scheme val="minor"/>
      </rPr>
      <t>/</t>
    </r>
    <r>
      <rPr>
        <b/>
        <u/>
        <sz val="11"/>
        <color theme="1"/>
        <rFont val="Calibri"/>
        <family val="2"/>
        <scheme val="minor"/>
      </rPr>
      <t>100</t>
    </r>
    <r>
      <rPr>
        <u/>
        <sz val="11"/>
        <color theme="1"/>
        <rFont val="Calibri"/>
        <family val="2"/>
        <scheme val="minor"/>
      </rPr>
      <t xml:space="preserve">  x  </t>
    </r>
    <r>
      <rPr>
        <b/>
        <u/>
        <sz val="11"/>
        <color theme="1"/>
        <rFont val="Calibri"/>
        <family val="2"/>
        <scheme val="minor"/>
      </rPr>
      <t>Q</t>
    </r>
    <r>
      <rPr>
        <u/>
        <sz val="11"/>
        <color theme="1"/>
        <rFont val="Calibri"/>
        <family val="2"/>
        <scheme val="minor"/>
      </rPr>
      <t xml:space="preserve">sludge  x  </t>
    </r>
    <r>
      <rPr>
        <b/>
        <u/>
        <sz val="11"/>
        <color theme="1"/>
        <rFont val="Calibri"/>
        <family val="2"/>
        <scheme val="minor"/>
      </rPr>
      <t>G</t>
    </r>
    <r>
      <rPr>
        <u/>
        <sz val="11"/>
        <color theme="1"/>
        <rFont val="Calibri"/>
        <family val="2"/>
        <scheme val="minor"/>
      </rPr>
      <t>sludge)</t>
    </r>
  </si>
  <si>
    <r>
      <t xml:space="preserve">        (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r  x  </t>
    </r>
    <r>
      <rPr>
        <b/>
        <sz val="11"/>
        <color theme="1"/>
        <rFont val="Calibri"/>
        <family val="2"/>
        <scheme val="minor"/>
      </rPr>
      <t>8.34</t>
    </r>
    <r>
      <rPr>
        <sz val="11"/>
        <color theme="1"/>
        <rFont val="Calibri"/>
        <family val="2"/>
        <scheme val="minor"/>
      </rPr>
      <t xml:space="preserve">  x  </t>
    </r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potw)</t>
    </r>
  </si>
  <si>
    <t>PS</t>
  </si>
  <si>
    <t>Average Percent Solids of Sludge to Disposal</t>
  </si>
  <si>
    <t>%</t>
  </si>
  <si>
    <r>
      <t>S</t>
    </r>
    <r>
      <rPr>
        <sz val="11"/>
        <color theme="1"/>
        <rFont val="Calibri"/>
        <family val="2"/>
        <scheme val="minor"/>
      </rPr>
      <t>u</t>
    </r>
  </si>
  <si>
    <t>Average Sludge Pollutant Concentration</t>
  </si>
  <si>
    <t>mg/kg</t>
  </si>
  <si>
    <r>
      <t>Q</t>
    </r>
    <r>
      <rPr>
        <sz val="11"/>
        <color theme="1"/>
        <rFont val="Calibri"/>
        <family val="2"/>
        <scheme val="minor"/>
      </rPr>
      <t>sludge</t>
    </r>
  </si>
  <si>
    <t>Average Total Sludge Daily Flow Rate to Disposal</t>
  </si>
  <si>
    <t>MGD</t>
  </si>
  <si>
    <r>
      <t>G</t>
    </r>
    <r>
      <rPr>
        <sz val="11"/>
        <color theme="1"/>
        <rFont val="Calibri"/>
        <family val="2"/>
        <scheme val="minor"/>
      </rPr>
      <t>sludge</t>
    </r>
  </si>
  <si>
    <t>Average Specific Gravity of Sludge</t>
  </si>
  <si>
    <t>kg/L</t>
  </si>
  <si>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potw</t>
    </r>
  </si>
  <si>
    <t>POTW Average Daily Flow Rate</t>
  </si>
  <si>
    <r>
      <rPr>
        <b/>
        <sz val="12"/>
        <color theme="1"/>
        <rFont val="Calibri"/>
        <family val="2"/>
        <scheme val="minor"/>
      </rPr>
      <t>MRE from             Sludge Data</t>
    </r>
    <r>
      <rPr>
        <sz val="12"/>
        <color theme="1"/>
        <rFont val="Calibri"/>
        <family val="2"/>
        <scheme val="minor"/>
      </rPr>
      <t xml:space="preserve"> =</t>
    </r>
  </si>
  <si>
    <t>Allowable/Maximum Allowable Headworks Loading</t>
  </si>
  <si>
    <r>
      <rPr>
        <b/>
        <sz val="12"/>
        <color theme="1"/>
        <rFont val="Calibri"/>
        <family val="2"/>
        <scheme val="minor"/>
      </rPr>
      <t>AHL</t>
    </r>
    <r>
      <rPr>
        <sz val="12"/>
        <color theme="1"/>
        <rFont val="Calibri"/>
        <family val="2"/>
        <scheme val="minor"/>
      </rPr>
      <t>mepdes</t>
    </r>
  </si>
  <si>
    <r>
      <t xml:space="preserve"> </t>
    </r>
    <r>
      <rPr>
        <b/>
        <u/>
        <sz val="11"/>
        <color theme="1"/>
        <rFont val="Calibri"/>
        <family val="2"/>
        <scheme val="minor"/>
      </rPr>
      <t>8.34  x  Cmepdes  x  Qpotw</t>
    </r>
    <r>
      <rPr>
        <b/>
        <sz val="11"/>
        <color theme="1"/>
        <rFont val="Calibri"/>
        <family val="2"/>
        <scheme val="minor"/>
      </rPr>
      <t xml:space="preserve">
(1  -  Rpotw)
(1  -  Rpotw)
AHLmepdes  =  8.34  x  Cmepdes  x  Qpotw
(1  -  Rpotw)
</t>
    </r>
  </si>
  <si>
    <r>
      <rPr>
        <b/>
        <sz val="11"/>
        <color theme="1"/>
        <rFont val="Calibri"/>
        <family val="2"/>
        <scheme val="minor"/>
      </rPr>
      <t>AHL</t>
    </r>
    <r>
      <rPr>
        <sz val="11"/>
        <color theme="1"/>
        <rFont val="Calibri"/>
        <family val="2"/>
        <scheme val="minor"/>
      </rPr>
      <t>mepdes</t>
    </r>
  </si>
  <si>
    <t xml:space="preserve">AHL/MAHL based on MEPDES Permit Limit </t>
  </si>
  <si>
    <t>lbs./day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</si>
  <si>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mepdes</t>
    </r>
  </si>
  <si>
    <t>MEPDES Permit Limit (convert from lbs./day if needed)</t>
  </si>
  <si>
    <t xml:space="preserve">POTW Average Daily Flow Rate </t>
  </si>
  <si>
    <r>
      <rPr>
        <b/>
        <sz val="18"/>
        <color theme="1"/>
        <rFont val="Calibri"/>
        <family val="2"/>
        <scheme val="minor"/>
      </rPr>
      <t>AHL</t>
    </r>
    <r>
      <rPr>
        <sz val="18"/>
        <color theme="1"/>
        <rFont val="Calibri"/>
        <family val="2"/>
        <scheme val="minor"/>
      </rPr>
      <t>mepdes =</t>
    </r>
  </si>
  <si>
    <r>
      <rPr>
        <b/>
        <sz val="12"/>
        <color theme="1"/>
        <rFont val="Calibri"/>
        <family val="2"/>
        <scheme val="minor"/>
      </rPr>
      <t>AHL</t>
    </r>
    <r>
      <rPr>
        <sz val="12"/>
        <color theme="1"/>
        <rFont val="Calibri"/>
        <family val="2"/>
        <scheme val="minor"/>
      </rPr>
      <t>qw</t>
    </r>
  </si>
  <si>
    <r>
      <rPr>
        <b/>
        <u/>
        <sz val="11"/>
        <color theme="1"/>
        <rFont val="Calibri"/>
        <family val="2"/>
        <scheme val="minor"/>
      </rPr>
      <t>8.34  x  [Cwq  (Qstr  +  Qpotw)  -  (Cstr  x  Qstr)]</t>
    </r>
    <r>
      <rPr>
        <b/>
        <sz val="11"/>
        <color theme="1"/>
        <rFont val="Calibri"/>
        <family val="2"/>
        <scheme val="minor"/>
      </rPr>
      <t xml:space="preserve">
(1  -  Rpotw)
</t>
    </r>
  </si>
  <si>
    <t>Chronic</t>
  </si>
  <si>
    <r>
      <rPr>
        <b/>
        <sz val="11"/>
        <color theme="1"/>
        <rFont val="Calibri"/>
        <family val="2"/>
        <scheme val="minor"/>
      </rPr>
      <t>AHL</t>
    </r>
    <r>
      <rPr>
        <sz val="11"/>
        <color theme="1"/>
        <rFont val="Calibri"/>
        <family val="2"/>
        <scheme val="minor"/>
      </rPr>
      <t>qw</t>
    </r>
  </si>
  <si>
    <t xml:space="preserve">AHL/MAHL based on Acute, Chronic or Human Health Water Quality Criteria 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</si>
  <si>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wq</t>
    </r>
  </si>
  <si>
    <t xml:space="preserve">State Water Quality Criteria, Chapter 584 </t>
  </si>
  <si>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str</t>
    </r>
  </si>
  <si>
    <t>Receiving Stram (upstream) Flow (Utilize the appropriate dilution factor flows: acute/modified acute, chronic and harmonic mean, respectively, from Fact Sheet)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</si>
  <si>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str</t>
    </r>
  </si>
  <si>
    <t>Receiving Stream background pollutant concentration (10% of Water Quality Criteria)</t>
  </si>
  <si>
    <r>
      <rPr>
        <b/>
        <sz val="18"/>
        <color theme="1"/>
        <rFont val="Calibri"/>
        <family val="2"/>
        <scheme val="minor"/>
      </rPr>
      <t>AHL</t>
    </r>
    <r>
      <rPr>
        <sz val="18"/>
        <color theme="1"/>
        <rFont val="Calibri"/>
        <family val="2"/>
        <scheme val="minor"/>
      </rPr>
      <t>qw =</t>
    </r>
  </si>
  <si>
    <t>Modified Acute</t>
  </si>
  <si>
    <t>Human Health</t>
  </si>
  <si>
    <r>
      <rPr>
        <b/>
        <sz val="12"/>
        <color theme="1"/>
        <rFont val="Calibri"/>
        <family val="2"/>
        <scheme val="minor"/>
      </rPr>
      <t>AHL</t>
    </r>
    <r>
      <rPr>
        <sz val="12"/>
        <color theme="1"/>
        <rFont val="Calibri"/>
        <family val="2"/>
        <scheme val="minor"/>
      </rPr>
      <t>sldg</t>
    </r>
  </si>
  <si>
    <r>
      <rPr>
        <b/>
        <u/>
        <sz val="11"/>
        <color theme="1"/>
        <rFont val="Calibri"/>
        <family val="2"/>
        <scheme val="minor"/>
      </rPr>
      <t>(8.34)  x (C</t>
    </r>
    <r>
      <rPr>
        <u/>
        <sz val="11"/>
        <color theme="1"/>
        <rFont val="Calibri"/>
        <family val="2"/>
        <scheme val="minor"/>
      </rPr>
      <t>slgstd</t>
    </r>
    <r>
      <rPr>
        <b/>
        <u/>
        <sz val="11"/>
        <color theme="1"/>
        <rFont val="Calibri"/>
        <family val="2"/>
        <scheme val="minor"/>
      </rPr>
      <t>) x (PS/100) x (Q</t>
    </r>
    <r>
      <rPr>
        <u/>
        <sz val="11"/>
        <color theme="1"/>
        <rFont val="Calibri"/>
        <family val="2"/>
        <scheme val="minor"/>
      </rPr>
      <t>sldg</t>
    </r>
    <r>
      <rPr>
        <b/>
        <u/>
        <sz val="11"/>
        <color theme="1"/>
        <rFont val="Calibri"/>
        <family val="2"/>
        <scheme val="minor"/>
      </rPr>
      <t>) x (G</t>
    </r>
    <r>
      <rPr>
        <u/>
        <sz val="11"/>
        <color theme="1"/>
        <rFont val="Calibri"/>
        <family val="2"/>
        <scheme val="minor"/>
      </rPr>
      <t>sldg</t>
    </r>
    <r>
      <rPr>
        <b/>
        <u/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
 Rpotw
</t>
    </r>
  </si>
  <si>
    <t>Sludge Limits</t>
  </si>
  <si>
    <r>
      <rPr>
        <b/>
        <sz val="11"/>
        <color theme="1"/>
        <rFont val="Calibri"/>
        <family val="2"/>
        <scheme val="minor"/>
      </rPr>
      <t>AHL</t>
    </r>
    <r>
      <rPr>
        <sz val="11"/>
        <color theme="1"/>
        <rFont val="Calibri"/>
        <family val="2"/>
        <scheme val="minor"/>
      </rPr>
      <t>sldg</t>
    </r>
  </si>
  <si>
    <t>AHL/MAHL based on sludge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</si>
  <si>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slgstd</t>
    </r>
  </si>
  <si>
    <t>Sludge standard, dry sludge</t>
  </si>
  <si>
    <t>Percent solids of sludge to disposal</t>
  </si>
  <si>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sldg</t>
    </r>
  </si>
  <si>
    <t>Total sludge flow rate to disposal</t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</si>
  <si>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sldg</t>
    </r>
  </si>
  <si>
    <t xml:space="preserve">Specific gravity of sludge </t>
  </si>
  <si>
    <r>
      <t>AHL2°</t>
    </r>
    <r>
      <rPr>
        <sz val="12"/>
        <color theme="1"/>
        <rFont val="Calibri"/>
        <family val="2"/>
        <scheme val="minor"/>
      </rPr>
      <t>inh</t>
    </r>
  </si>
  <si>
    <r>
      <rPr>
        <b/>
        <sz val="11"/>
        <color theme="1"/>
        <rFont val="Calibri"/>
        <family val="2"/>
        <scheme val="minor"/>
      </rPr>
      <t>AHL</t>
    </r>
    <r>
      <rPr>
        <sz val="11"/>
        <color theme="1"/>
        <rFont val="Calibri"/>
        <family val="2"/>
        <scheme val="minor"/>
      </rPr>
      <t>2°inh</t>
    </r>
  </si>
  <si>
    <t>AHL/MAHL based on Secondary Inhibition Pollutant Concentration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</si>
  <si>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2°inh</t>
    </r>
  </si>
  <si>
    <t>Secondary Treatment Inhibition Pollutant Concentration (from EPA Local Limits Development Guidance Appendices, 2004, Appendix G - Literature Inhibition Values, or site-specific data)</t>
  </si>
  <si>
    <t>POTW Average Daily Flow Rate MGD</t>
  </si>
  <si>
    <r>
      <t>R</t>
    </r>
    <r>
      <rPr>
        <sz val="11"/>
        <color theme="1"/>
        <rFont val="Calibri"/>
        <family val="2"/>
        <scheme val="minor"/>
      </rPr>
      <t>2°inh</t>
    </r>
  </si>
  <si>
    <t>Removal Efficiency through Primary Treatment (from EPA Local Limits Development Guidance Appendices, 2004, Appendix R - Priority Pollutant Removal Efficiencies, or site specific data)</t>
  </si>
  <si>
    <r>
      <rPr>
        <b/>
        <sz val="18"/>
        <color theme="1"/>
        <rFont val="Calibri"/>
        <family val="2"/>
        <scheme val="minor"/>
      </rPr>
      <t>AHL2°</t>
    </r>
    <r>
      <rPr>
        <sz val="18"/>
        <color theme="1"/>
        <rFont val="Calibri"/>
        <family val="2"/>
        <scheme val="minor"/>
      </rPr>
      <t>inh =</t>
    </r>
  </si>
  <si>
    <t>Maximum Allowable Industrial Headworks Loading</t>
  </si>
  <si>
    <r>
      <t>L</t>
    </r>
    <r>
      <rPr>
        <sz val="12"/>
        <color theme="1"/>
        <rFont val="Calibri"/>
        <family val="2"/>
        <scheme val="minor"/>
      </rPr>
      <t>unc</t>
    </r>
  </si>
  <si>
    <r>
      <t>8.34 x C</t>
    </r>
    <r>
      <rPr>
        <sz val="11"/>
        <color theme="1"/>
        <rFont val="Calibri"/>
        <family val="2"/>
        <scheme val="minor"/>
      </rPr>
      <t xml:space="preserve">unc </t>
    </r>
    <r>
      <rPr>
        <b/>
        <sz val="11"/>
        <color theme="1"/>
        <rFont val="Calibri"/>
        <family val="2"/>
        <scheme val="minor"/>
      </rPr>
      <t>x Q</t>
    </r>
    <r>
      <rPr>
        <sz val="11"/>
        <color theme="1"/>
        <rFont val="Calibri"/>
        <family val="2"/>
        <scheme val="minor"/>
      </rPr>
      <t>unc</t>
    </r>
  </si>
  <si>
    <r>
      <t>L</t>
    </r>
    <r>
      <rPr>
        <sz val="11"/>
        <color theme="1"/>
        <rFont val="Calibri"/>
        <family val="2"/>
        <scheme val="minor"/>
      </rPr>
      <t>unc</t>
    </r>
  </si>
  <si>
    <t>Headworks Loading From Uncontrolled Residential and Commercial Sources</t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</si>
  <si>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unc</t>
    </r>
  </si>
  <si>
    <t>Pollutant Concentration of Uncontrolled Residential and Commercial Sources</t>
  </si>
  <si>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unc</t>
    </r>
  </si>
  <si>
    <t>Flow from Uncontrolled Residential and Commercial Sources</t>
  </si>
  <si>
    <r>
      <t>L</t>
    </r>
    <r>
      <rPr>
        <sz val="18"/>
        <color theme="1"/>
        <rFont val="Calibri"/>
        <family val="2"/>
        <scheme val="minor"/>
      </rPr>
      <t>unc =</t>
    </r>
  </si>
  <si>
    <t>MAIHL</t>
  </si>
  <si>
    <t>[MAHL  x  (1  -  SF)]  -  [Lunc  +  HW  +  GA]</t>
  </si>
  <si>
    <t>MAHL</t>
  </si>
  <si>
    <r>
      <t xml:space="preserve">Maximum Allowable Headworks Loading (the most </t>
    </r>
    <r>
      <rPr>
        <i/>
        <sz val="11"/>
        <color theme="1"/>
        <rFont val="Calibri"/>
        <family val="2"/>
        <scheme val="minor"/>
      </rPr>
      <t>restrictive</t>
    </r>
    <r>
      <rPr>
        <sz val="11"/>
        <color theme="1"/>
        <rFont val="Calibri"/>
        <family val="2"/>
        <scheme val="minor"/>
      </rPr>
      <t xml:space="preserve"> of the calculated AHLs)</t>
    </r>
  </si>
  <si>
    <t>SF</t>
  </si>
  <si>
    <t>Safety Factor (this is optional; recommend a minimum of .05)</t>
  </si>
  <si>
    <t>Headworks Loading from Uncontrolled Residential and Commercial Sources</t>
  </si>
  <si>
    <t>HW</t>
  </si>
  <si>
    <t>Loading from Hauled Waste, Not Covered by IPT Program</t>
  </si>
  <si>
    <t>GA</t>
  </si>
  <si>
    <t>Growth Allowance (this is optional, based on 5 years' anticipated future development)</t>
  </si>
  <si>
    <r>
      <rPr>
        <b/>
        <sz val="18"/>
        <color theme="1"/>
        <rFont val="Calibri"/>
        <family val="2"/>
        <scheme val="minor"/>
      </rPr>
      <t>MAIHL</t>
    </r>
    <r>
      <rPr>
        <sz val="18"/>
        <color theme="1"/>
        <rFont val="Calibri"/>
        <family val="2"/>
        <scheme val="minor"/>
      </rPr>
      <t xml:space="preserve"> =</t>
    </r>
  </si>
  <si>
    <t>Uniform Concentration Limit</t>
  </si>
  <si>
    <r>
      <t>C</t>
    </r>
    <r>
      <rPr>
        <sz val="12"/>
        <color theme="1"/>
        <rFont val="Calibri"/>
        <family val="2"/>
        <scheme val="minor"/>
      </rPr>
      <t>ucl</t>
    </r>
  </si>
  <si>
    <r>
      <rPr>
        <u/>
        <sz val="11"/>
        <color theme="1"/>
        <rFont val="Calibri"/>
        <family val="2"/>
        <scheme val="minor"/>
      </rPr>
      <t xml:space="preserve">      </t>
    </r>
    <r>
      <rPr>
        <b/>
        <u/>
        <sz val="11"/>
        <color theme="1"/>
        <rFont val="Calibri"/>
        <family val="2"/>
        <scheme val="minor"/>
      </rPr>
      <t xml:space="preserve">MAIHL      </t>
    </r>
    <r>
      <rPr>
        <sz val="11"/>
        <color theme="1"/>
        <rFont val="Calibri"/>
        <family val="2"/>
        <scheme val="minor"/>
      </rPr>
      <t xml:space="preserve">                 </t>
    </r>
  </si>
  <si>
    <r>
      <t xml:space="preserve">                   8.34</t>
    </r>
    <r>
      <rPr>
        <sz val="11"/>
        <color theme="1"/>
        <rFont val="Calibri"/>
        <family val="2"/>
        <scheme val="minor"/>
      </rPr>
      <t xml:space="preserve">  x  </t>
    </r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industrial</t>
    </r>
  </si>
  <si>
    <r>
      <t>C</t>
    </r>
    <r>
      <rPr>
        <sz val="11"/>
        <color theme="1"/>
        <rFont val="Calibri"/>
        <family val="2"/>
        <scheme val="minor"/>
      </rPr>
      <t>ucl</t>
    </r>
  </si>
  <si>
    <r>
      <rPr>
        <b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industrial</t>
    </r>
  </si>
  <si>
    <t>Total Daily Flow from all Industrial Contributors</t>
  </si>
  <si>
    <r>
      <t>C</t>
    </r>
    <r>
      <rPr>
        <sz val="18"/>
        <color theme="1"/>
        <rFont val="Calibri"/>
        <family val="2"/>
        <scheme val="minor"/>
      </rPr>
      <t>ucl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</si>
</sst>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/>
    <xf numFmtId="0" fontId="0" fillId="3" borderId="10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0" fillId="5" borderId="5" xfId="0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0" fontId="0" fillId="5" borderId="0" xfId="0" applyFill="1" applyBorder="1" applyAlignment="1"/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wrapText="1"/>
    </xf>
    <xf numFmtId="0" fontId="0" fillId="5" borderId="7" xfId="0" applyFill="1" applyBorder="1" applyAlignment="1">
      <alignment horizontal="center" wrapText="1"/>
    </xf>
    <xf numFmtId="0" fontId="0" fillId="5" borderId="33" xfId="0" applyFill="1" applyBorder="1"/>
    <xf numFmtId="0" fontId="0" fillId="5" borderId="34" xfId="0" applyFill="1" applyBorder="1" applyAlignment="1">
      <alignment horizontal="center" vertical="center"/>
    </xf>
    <xf numFmtId="0" fontId="1" fillId="5" borderId="0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0" fillId="6" borderId="7" xfId="0" applyFill="1" applyBorder="1" applyAlignment="1">
      <alignment horizontal="center" vertical="center"/>
    </xf>
    <xf numFmtId="0" fontId="0" fillId="6" borderId="5" xfId="0" applyFont="1" applyFill="1" applyBorder="1" applyAlignment="1">
      <alignment vertical="center"/>
    </xf>
    <xf numFmtId="0" fontId="0" fillId="6" borderId="5" xfId="0" applyFill="1" applyBorder="1"/>
    <xf numFmtId="0" fontId="0" fillId="6" borderId="0" xfId="0" applyFill="1" applyBorder="1"/>
    <xf numFmtId="0" fontId="1" fillId="6" borderId="0" xfId="0" applyFont="1" applyFill="1" applyBorder="1" applyAlignment="1">
      <alignment horizontal="right"/>
    </xf>
    <xf numFmtId="0" fontId="0" fillId="6" borderId="0" xfId="0" applyFill="1" applyBorder="1" applyAlignment="1">
      <alignment wrapText="1"/>
    </xf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right"/>
    </xf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right"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vertical="center" wrapText="1"/>
    </xf>
    <xf numFmtId="0" fontId="0" fillId="6" borderId="0" xfId="0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right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6" borderId="33" xfId="0" applyFill="1" applyBorder="1"/>
    <xf numFmtId="0" fontId="0" fillId="6" borderId="34" xfId="0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5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0" fillId="7" borderId="5" xfId="0" applyFill="1" applyBorder="1"/>
    <xf numFmtId="0" fontId="0" fillId="7" borderId="0" xfId="0" applyFill="1" applyBorder="1"/>
    <xf numFmtId="0" fontId="1" fillId="7" borderId="0" xfId="0" applyFont="1" applyFill="1" applyBorder="1" applyAlignment="1">
      <alignment horizontal="right" vertical="center"/>
    </xf>
    <xf numFmtId="0" fontId="0" fillId="7" borderId="0" xfId="0" applyFill="1" applyBorder="1" applyAlignment="1">
      <alignment vertical="center"/>
    </xf>
    <xf numFmtId="0" fontId="0" fillId="7" borderId="0" xfId="0" applyFill="1" applyBorder="1" applyAlignment="1">
      <alignment vertical="center" wrapText="1"/>
    </xf>
    <xf numFmtId="0" fontId="0" fillId="7" borderId="0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165" fontId="0" fillId="3" borderId="10" xfId="0" applyNumberFormat="1" applyFill="1" applyBorder="1" applyAlignment="1" applyProtection="1">
      <alignment horizontal="center"/>
      <protection locked="0"/>
    </xf>
    <xf numFmtId="0" fontId="0" fillId="7" borderId="7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right" vertical="center"/>
    </xf>
    <xf numFmtId="0" fontId="0" fillId="7" borderId="0" xfId="0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2" fontId="7" fillId="4" borderId="17" xfId="0" applyNumberFormat="1" applyFont="1" applyFill="1" applyBorder="1" applyAlignment="1">
      <alignment horizontal="center" vertical="center"/>
    </xf>
    <xf numFmtId="2" fontId="7" fillId="4" borderId="21" xfId="0" applyNumberFormat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4" borderId="17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wrapText="1"/>
    </xf>
    <xf numFmtId="0" fontId="1" fillId="5" borderId="31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6" fillId="5" borderId="25" xfId="0" applyFont="1" applyFill="1" applyBorder="1" applyAlignment="1" applyProtection="1">
      <alignment horizontal="center" vertical="center"/>
    </xf>
    <xf numFmtId="0" fontId="6" fillId="5" borderId="27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28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>
      <alignment horizontal="center" vertical="top" wrapText="1"/>
    </xf>
    <xf numFmtId="0" fontId="1" fillId="5" borderId="31" xfId="0" applyFont="1" applyFill="1" applyBorder="1" applyAlignment="1">
      <alignment horizontal="center" vertical="top"/>
    </xf>
    <xf numFmtId="0" fontId="5" fillId="5" borderId="32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4"/>
  <sheetViews>
    <sheetView tabSelected="1" workbookViewId="0">
      <selection activeCell="I12" sqref="I12"/>
    </sheetView>
  </sheetViews>
  <sheetFormatPr defaultRowHeight="15" x14ac:dyDescent="0.25"/>
  <cols>
    <col min="1" max="1" width="10.5703125" bestFit="1" customWidth="1"/>
    <col min="2" max="2" width="15.5703125" customWidth="1"/>
    <col min="3" max="3" width="2" bestFit="1" customWidth="1"/>
    <col min="4" max="4" width="60.7109375" customWidth="1"/>
    <col min="5" max="5" width="12.5703125" style="30" customWidth="1"/>
  </cols>
  <sheetData>
    <row r="1" spans="1:5" ht="24.75" thickTop="1" thickBot="1" x14ac:dyDescent="0.4">
      <c r="A1" s="200" t="s">
        <v>0</v>
      </c>
      <c r="B1" s="201"/>
      <c r="C1" s="201"/>
      <c r="D1" s="201"/>
      <c r="E1" s="202"/>
    </row>
    <row r="2" spans="1:5" ht="24.75" thickTop="1" thickBot="1" x14ac:dyDescent="0.4">
      <c r="A2" s="1"/>
      <c r="B2" s="1"/>
      <c r="C2" s="1"/>
      <c r="D2" s="1"/>
      <c r="E2" s="2"/>
    </row>
    <row r="3" spans="1:5" ht="24" thickTop="1" x14ac:dyDescent="0.35">
      <c r="A3" s="3"/>
      <c r="B3" s="184" t="s">
        <v>1</v>
      </c>
      <c r="C3" s="186" t="s">
        <v>2</v>
      </c>
      <c r="D3" s="4"/>
      <c r="E3" s="5"/>
    </row>
    <row r="4" spans="1:5" x14ac:dyDescent="0.25">
      <c r="A4" s="6"/>
      <c r="B4" s="185"/>
      <c r="C4" s="187"/>
      <c r="D4" s="7" t="s">
        <v>3</v>
      </c>
      <c r="E4" s="8"/>
    </row>
    <row r="5" spans="1:5" x14ac:dyDescent="0.25">
      <c r="A5" s="9"/>
      <c r="B5" s="185"/>
      <c r="C5" s="187"/>
      <c r="D5" s="10" t="s">
        <v>4</v>
      </c>
      <c r="E5" s="8"/>
    </row>
    <row r="6" spans="1:5" x14ac:dyDescent="0.25">
      <c r="A6" s="11"/>
      <c r="B6" s="185"/>
      <c r="C6" s="187"/>
      <c r="D6" s="12"/>
      <c r="E6" s="8"/>
    </row>
    <row r="7" spans="1:5" x14ac:dyDescent="0.25">
      <c r="A7" s="11"/>
      <c r="B7" s="13"/>
      <c r="C7" s="12"/>
      <c r="D7" s="14"/>
      <c r="E7" s="8"/>
    </row>
    <row r="8" spans="1:5" x14ac:dyDescent="0.25">
      <c r="A8" s="11"/>
      <c r="B8" s="13" t="s">
        <v>5</v>
      </c>
      <c r="C8" s="12" t="s">
        <v>2</v>
      </c>
      <c r="D8" s="15" t="s">
        <v>6</v>
      </c>
      <c r="E8" s="8" t="s">
        <v>7</v>
      </c>
    </row>
    <row r="9" spans="1:5" x14ac:dyDescent="0.25">
      <c r="A9" s="11"/>
      <c r="B9" s="13"/>
      <c r="C9" s="12"/>
      <c r="D9" s="14"/>
      <c r="E9" s="8"/>
    </row>
    <row r="10" spans="1:5" x14ac:dyDescent="0.25">
      <c r="A10" s="16"/>
      <c r="B10" s="17" t="s">
        <v>8</v>
      </c>
      <c r="C10" s="12" t="s">
        <v>2</v>
      </c>
      <c r="D10" s="15" t="s">
        <v>9</v>
      </c>
      <c r="E10" s="8" t="s">
        <v>10</v>
      </c>
    </row>
    <row r="11" spans="1:5" x14ac:dyDescent="0.25">
      <c r="A11" s="11"/>
      <c r="B11" s="13"/>
      <c r="C11" s="12"/>
      <c r="D11" s="14"/>
      <c r="E11" s="8"/>
    </row>
    <row r="12" spans="1:5" x14ac:dyDescent="0.25">
      <c r="A12" s="16"/>
      <c r="B12" s="13" t="s">
        <v>11</v>
      </c>
      <c r="C12" s="12" t="s">
        <v>2</v>
      </c>
      <c r="D12" s="15" t="s">
        <v>12</v>
      </c>
      <c r="E12" s="8" t="s">
        <v>10</v>
      </c>
    </row>
    <row r="13" spans="1:5" ht="15.75" thickBot="1" x14ac:dyDescent="0.3">
      <c r="A13" s="11"/>
      <c r="B13" s="13"/>
      <c r="C13" s="12"/>
      <c r="D13" s="14"/>
      <c r="E13" s="8"/>
    </row>
    <row r="14" spans="1:5" x14ac:dyDescent="0.25">
      <c r="A14" s="188" t="s">
        <v>13</v>
      </c>
      <c r="B14" s="189"/>
      <c r="C14" s="190"/>
      <c r="D14" s="117" t="e">
        <f>(A10-A12)/A10</f>
        <v>#DIV/0!</v>
      </c>
      <c r="E14" s="197" t="s">
        <v>7</v>
      </c>
    </row>
    <row r="15" spans="1:5" x14ac:dyDescent="0.25">
      <c r="A15" s="191"/>
      <c r="B15" s="192"/>
      <c r="C15" s="193"/>
      <c r="D15" s="118"/>
      <c r="E15" s="198"/>
    </row>
    <row r="16" spans="1:5" ht="15.75" thickBot="1" x14ac:dyDescent="0.3">
      <c r="A16" s="194"/>
      <c r="B16" s="195"/>
      <c r="C16" s="196"/>
      <c r="D16" s="119"/>
      <c r="E16" s="199"/>
    </row>
    <row r="17" spans="1:5" ht="15.75" thickTop="1" x14ac:dyDescent="0.25">
      <c r="A17" s="18"/>
      <c r="B17" s="19"/>
      <c r="C17" s="20"/>
      <c r="D17" s="183"/>
      <c r="E17" s="183"/>
    </row>
    <row r="18" spans="1:5" ht="15.75" thickBot="1" x14ac:dyDescent="0.3">
      <c r="A18" s="21"/>
      <c r="B18" s="20"/>
      <c r="C18" s="20"/>
      <c r="D18" s="20"/>
      <c r="E18" s="22"/>
    </row>
    <row r="19" spans="1:5" ht="24" thickTop="1" x14ac:dyDescent="0.35">
      <c r="A19" s="23"/>
      <c r="B19" s="184" t="s">
        <v>14</v>
      </c>
      <c r="C19" s="186" t="s">
        <v>2</v>
      </c>
      <c r="D19" s="24"/>
      <c r="E19" s="25"/>
    </row>
    <row r="20" spans="1:5" x14ac:dyDescent="0.25">
      <c r="A20" s="6"/>
      <c r="B20" s="185"/>
      <c r="C20" s="187"/>
      <c r="D20" s="7" t="s">
        <v>15</v>
      </c>
      <c r="E20" s="8"/>
    </row>
    <row r="21" spans="1:5" x14ac:dyDescent="0.25">
      <c r="A21" s="9"/>
      <c r="B21" s="185"/>
      <c r="C21" s="187"/>
      <c r="D21" s="26" t="s">
        <v>16</v>
      </c>
      <c r="E21" s="8"/>
    </row>
    <row r="22" spans="1:5" x14ac:dyDescent="0.25">
      <c r="A22" s="11"/>
      <c r="B22" s="185"/>
      <c r="C22" s="187"/>
      <c r="D22" s="12"/>
      <c r="E22" s="8"/>
    </row>
    <row r="23" spans="1:5" x14ac:dyDescent="0.25">
      <c r="A23" s="11"/>
      <c r="B23" s="13"/>
      <c r="C23" s="12"/>
      <c r="D23" s="14"/>
      <c r="E23" s="8"/>
    </row>
    <row r="24" spans="1:5" x14ac:dyDescent="0.25">
      <c r="A24" s="11"/>
      <c r="B24" s="13" t="s">
        <v>5</v>
      </c>
      <c r="C24" s="12" t="s">
        <v>2</v>
      </c>
      <c r="D24" s="15" t="s">
        <v>6</v>
      </c>
      <c r="E24" s="8" t="s">
        <v>7</v>
      </c>
    </row>
    <row r="25" spans="1:5" x14ac:dyDescent="0.25">
      <c r="A25" s="11"/>
      <c r="B25" s="13"/>
      <c r="C25" s="12"/>
      <c r="D25" s="14"/>
      <c r="E25" s="8"/>
    </row>
    <row r="26" spans="1:5" x14ac:dyDescent="0.25">
      <c r="A26" s="16"/>
      <c r="B26" s="17" t="s">
        <v>17</v>
      </c>
      <c r="C26" s="12" t="s">
        <v>2</v>
      </c>
      <c r="D26" s="15" t="s">
        <v>18</v>
      </c>
      <c r="E26" s="8" t="s">
        <v>19</v>
      </c>
    </row>
    <row r="27" spans="1:5" x14ac:dyDescent="0.25">
      <c r="A27" s="11"/>
      <c r="B27" s="13"/>
      <c r="C27" s="12"/>
      <c r="D27" s="14"/>
      <c r="E27" s="8"/>
    </row>
    <row r="28" spans="1:5" x14ac:dyDescent="0.25">
      <c r="A28" s="16"/>
      <c r="B28" s="17" t="s">
        <v>20</v>
      </c>
      <c r="C28" s="12" t="s">
        <v>2</v>
      </c>
      <c r="D28" s="15" t="s">
        <v>21</v>
      </c>
      <c r="E28" s="8" t="s">
        <v>22</v>
      </c>
    </row>
    <row r="29" spans="1:5" x14ac:dyDescent="0.25">
      <c r="A29" s="11"/>
      <c r="B29" s="13"/>
      <c r="C29" s="12"/>
      <c r="D29" s="14"/>
      <c r="E29" s="8"/>
    </row>
    <row r="30" spans="1:5" x14ac:dyDescent="0.25">
      <c r="A30" s="16"/>
      <c r="B30" s="17" t="s">
        <v>23</v>
      </c>
      <c r="C30" s="12" t="s">
        <v>2</v>
      </c>
      <c r="D30" s="15" t="s">
        <v>24</v>
      </c>
      <c r="E30" s="8" t="s">
        <v>25</v>
      </c>
    </row>
    <row r="31" spans="1:5" x14ac:dyDescent="0.25">
      <c r="A31" s="11"/>
      <c r="B31" s="13"/>
      <c r="C31" s="12"/>
      <c r="D31" s="14"/>
      <c r="E31" s="8"/>
    </row>
    <row r="32" spans="1:5" x14ac:dyDescent="0.25">
      <c r="A32" s="16"/>
      <c r="B32" s="17" t="s">
        <v>26</v>
      </c>
      <c r="C32" s="12" t="s">
        <v>2</v>
      </c>
      <c r="D32" s="15" t="s">
        <v>27</v>
      </c>
      <c r="E32" s="8" t="s">
        <v>28</v>
      </c>
    </row>
    <row r="33" spans="1:5" x14ac:dyDescent="0.25">
      <c r="A33" s="11"/>
      <c r="B33" s="13"/>
      <c r="C33" s="12"/>
      <c r="D33" s="14"/>
      <c r="E33" s="8"/>
    </row>
    <row r="34" spans="1:5" x14ac:dyDescent="0.25">
      <c r="A34" s="16"/>
      <c r="B34" s="17" t="s">
        <v>8</v>
      </c>
      <c r="C34" s="12" t="s">
        <v>2</v>
      </c>
      <c r="D34" s="15" t="s">
        <v>9</v>
      </c>
      <c r="E34" s="8" t="s">
        <v>10</v>
      </c>
    </row>
    <row r="35" spans="1:5" x14ac:dyDescent="0.25">
      <c r="A35" s="11"/>
      <c r="B35" s="13"/>
      <c r="C35" s="12"/>
      <c r="D35" s="14"/>
      <c r="E35" s="8"/>
    </row>
    <row r="36" spans="1:5" x14ac:dyDescent="0.25">
      <c r="A36" s="16"/>
      <c r="B36" s="13" t="s">
        <v>29</v>
      </c>
      <c r="C36" s="12" t="s">
        <v>2</v>
      </c>
      <c r="D36" s="15" t="s">
        <v>30</v>
      </c>
      <c r="E36" s="8" t="s">
        <v>25</v>
      </c>
    </row>
    <row r="37" spans="1:5" ht="15.75" thickBot="1" x14ac:dyDescent="0.3">
      <c r="A37" s="11"/>
      <c r="B37" s="13"/>
      <c r="C37" s="12"/>
      <c r="D37" s="14"/>
      <c r="E37" s="8"/>
    </row>
    <row r="38" spans="1:5" x14ac:dyDescent="0.25">
      <c r="A38" s="188" t="s">
        <v>31</v>
      </c>
      <c r="B38" s="189"/>
      <c r="C38" s="190"/>
      <c r="D38" s="117" t="e">
        <f>(A28*8.34*(A26/100)*A30*A32)/(A34*8.34*A36)</f>
        <v>#DIV/0!</v>
      </c>
      <c r="E38" s="197" t="s">
        <v>7</v>
      </c>
    </row>
    <row r="39" spans="1:5" x14ac:dyDescent="0.25">
      <c r="A39" s="191"/>
      <c r="B39" s="192"/>
      <c r="C39" s="193"/>
      <c r="D39" s="118"/>
      <c r="E39" s="198"/>
    </row>
    <row r="40" spans="1:5" ht="15.75" thickBot="1" x14ac:dyDescent="0.3">
      <c r="A40" s="194"/>
      <c r="B40" s="195"/>
      <c r="C40" s="196"/>
      <c r="D40" s="119"/>
      <c r="E40" s="199"/>
    </row>
    <row r="41" spans="1:5" ht="62.25" thickTop="1" x14ac:dyDescent="0.25">
      <c r="A41" s="27"/>
      <c r="B41" s="27"/>
      <c r="C41" s="27"/>
      <c r="D41" s="28"/>
      <c r="E41" s="29"/>
    </row>
    <row r="42" spans="1:5" ht="15.75" thickBot="1" x14ac:dyDescent="0.3"/>
    <row r="43" spans="1:5" ht="24.75" thickTop="1" thickBot="1" x14ac:dyDescent="0.4">
      <c r="A43" s="176" t="s">
        <v>32</v>
      </c>
      <c r="B43" s="177"/>
      <c r="C43" s="177"/>
      <c r="D43" s="177"/>
      <c r="E43" s="178"/>
    </row>
    <row r="44" spans="1:5" ht="24.75" thickTop="1" thickBot="1" x14ac:dyDescent="0.4">
      <c r="A44" s="1"/>
      <c r="B44" s="1"/>
      <c r="C44" s="1"/>
      <c r="D44" s="1"/>
      <c r="E44" s="2"/>
    </row>
    <row r="45" spans="1:5" ht="24.75" thickTop="1" thickBot="1" x14ac:dyDescent="0.4">
      <c r="A45" s="31"/>
      <c r="B45" s="32"/>
      <c r="C45" s="32"/>
      <c r="D45" s="32"/>
      <c r="E45" s="33"/>
    </row>
    <row r="46" spans="1:5" x14ac:dyDescent="0.25">
      <c r="A46" s="34"/>
      <c r="B46" s="179" t="s">
        <v>33</v>
      </c>
      <c r="C46" s="152" t="s">
        <v>2</v>
      </c>
      <c r="D46" s="181" t="s">
        <v>34</v>
      </c>
      <c r="E46" s="35"/>
    </row>
    <row r="47" spans="1:5" ht="15.75" thickBot="1" x14ac:dyDescent="0.3">
      <c r="A47" s="36"/>
      <c r="B47" s="180"/>
      <c r="C47" s="153"/>
      <c r="D47" s="182"/>
      <c r="E47" s="35"/>
    </row>
    <row r="48" spans="1:5" x14ac:dyDescent="0.25">
      <c r="A48" s="37"/>
      <c r="B48" s="38"/>
      <c r="C48" s="38"/>
      <c r="D48" s="38"/>
      <c r="E48" s="35"/>
    </row>
    <row r="49" spans="1:5" x14ac:dyDescent="0.25">
      <c r="A49" s="37"/>
      <c r="B49" s="38"/>
      <c r="C49" s="38"/>
      <c r="D49" s="38"/>
      <c r="E49" s="35"/>
    </row>
    <row r="50" spans="1:5" x14ac:dyDescent="0.25">
      <c r="A50" s="37"/>
      <c r="B50" s="39" t="s">
        <v>35</v>
      </c>
      <c r="C50" s="38" t="s">
        <v>2</v>
      </c>
      <c r="D50" s="40" t="s">
        <v>36</v>
      </c>
      <c r="E50" s="41" t="s">
        <v>37</v>
      </c>
    </row>
    <row r="51" spans="1:5" x14ac:dyDescent="0.25">
      <c r="A51" s="37"/>
      <c r="B51" s="39"/>
      <c r="C51" s="38"/>
      <c r="D51" s="42"/>
      <c r="E51" s="35"/>
    </row>
    <row r="52" spans="1:5" x14ac:dyDescent="0.25">
      <c r="A52" s="16"/>
      <c r="B52" s="39" t="s">
        <v>38</v>
      </c>
      <c r="C52" s="38" t="s">
        <v>2</v>
      </c>
      <c r="D52" s="40" t="s">
        <v>39</v>
      </c>
      <c r="E52" s="41" t="s">
        <v>10</v>
      </c>
    </row>
    <row r="53" spans="1:5" x14ac:dyDescent="0.25">
      <c r="A53" s="37"/>
      <c r="B53" s="39"/>
      <c r="C53" s="38"/>
      <c r="D53" s="42"/>
      <c r="E53" s="35"/>
    </row>
    <row r="54" spans="1:5" x14ac:dyDescent="0.25">
      <c r="A54" s="16"/>
      <c r="B54" s="39" t="s">
        <v>29</v>
      </c>
      <c r="C54" s="38" t="s">
        <v>2</v>
      </c>
      <c r="D54" s="40" t="s">
        <v>40</v>
      </c>
      <c r="E54" s="41" t="s">
        <v>25</v>
      </c>
    </row>
    <row r="55" spans="1:5" x14ac:dyDescent="0.25">
      <c r="A55" s="37"/>
      <c r="B55" s="39"/>
      <c r="C55" s="38"/>
      <c r="D55" s="42"/>
      <c r="E55" s="35"/>
    </row>
    <row r="56" spans="1:5" x14ac:dyDescent="0.25">
      <c r="A56" s="16"/>
      <c r="B56" s="39" t="s">
        <v>5</v>
      </c>
      <c r="C56" s="38" t="s">
        <v>2</v>
      </c>
      <c r="D56" s="40" t="s">
        <v>6</v>
      </c>
      <c r="E56" s="35" t="s">
        <v>7</v>
      </c>
    </row>
    <row r="57" spans="1:5" ht="15.75" thickBot="1" x14ac:dyDescent="0.3">
      <c r="A57" s="37"/>
      <c r="B57" s="38"/>
      <c r="C57" s="38"/>
      <c r="D57" s="38"/>
      <c r="E57" s="35"/>
    </row>
    <row r="58" spans="1:5" x14ac:dyDescent="0.25">
      <c r="A58" s="156" t="s">
        <v>41</v>
      </c>
      <c r="B58" s="157"/>
      <c r="C58" s="158"/>
      <c r="D58" s="138">
        <f>(8.34*A52)*A54/(1-A56)</f>
        <v>0</v>
      </c>
      <c r="E58" s="165" t="s">
        <v>37</v>
      </c>
    </row>
    <row r="59" spans="1:5" x14ac:dyDescent="0.25">
      <c r="A59" s="159"/>
      <c r="B59" s="160"/>
      <c r="C59" s="161"/>
      <c r="D59" s="139"/>
      <c r="E59" s="166"/>
    </row>
    <row r="60" spans="1:5" ht="15.75" thickBot="1" x14ac:dyDescent="0.3">
      <c r="A60" s="162"/>
      <c r="B60" s="163"/>
      <c r="C60" s="164"/>
      <c r="D60" s="140"/>
      <c r="E60" s="167"/>
    </row>
    <row r="61" spans="1:5" ht="15.75" thickTop="1" x14ac:dyDescent="0.25"/>
    <row r="62" spans="1:5" ht="15.75" thickBot="1" x14ac:dyDescent="0.3"/>
    <row r="63" spans="1:5" ht="24.75" thickTop="1" thickBot="1" x14ac:dyDescent="0.4">
      <c r="A63" s="43"/>
      <c r="B63" s="44"/>
      <c r="C63" s="44"/>
      <c r="D63" s="44"/>
      <c r="E63" s="45"/>
    </row>
    <row r="64" spans="1:5" x14ac:dyDescent="0.25">
      <c r="A64" s="34"/>
      <c r="B64" s="168" t="s">
        <v>42</v>
      </c>
      <c r="C64" s="170" t="s">
        <v>2</v>
      </c>
      <c r="D64" s="172" t="s">
        <v>43</v>
      </c>
      <c r="E64" s="35"/>
    </row>
    <row r="65" spans="1:5" ht="15.75" thickBot="1" x14ac:dyDescent="0.3">
      <c r="A65" s="36"/>
      <c r="B65" s="169"/>
      <c r="C65" s="171"/>
      <c r="D65" s="173"/>
      <c r="E65" s="35"/>
    </row>
    <row r="66" spans="1:5" x14ac:dyDescent="0.25">
      <c r="A66" s="37"/>
      <c r="B66" s="174" t="s">
        <v>44</v>
      </c>
      <c r="C66" s="175"/>
      <c r="D66" s="38"/>
      <c r="E66" s="35"/>
    </row>
    <row r="67" spans="1:5" x14ac:dyDescent="0.25">
      <c r="A67" s="37"/>
      <c r="B67" s="38"/>
      <c r="C67" s="38"/>
      <c r="D67" s="38"/>
      <c r="E67" s="35"/>
    </row>
    <row r="68" spans="1:5" ht="30" x14ac:dyDescent="0.25">
      <c r="A68" s="37"/>
      <c r="B68" s="46" t="s">
        <v>45</v>
      </c>
      <c r="C68" s="47" t="s">
        <v>2</v>
      </c>
      <c r="D68" s="48" t="s">
        <v>46</v>
      </c>
      <c r="E68" s="49" t="s">
        <v>37</v>
      </c>
    </row>
    <row r="69" spans="1:5" x14ac:dyDescent="0.25">
      <c r="A69" s="37"/>
      <c r="B69" s="39"/>
      <c r="C69" s="38"/>
      <c r="D69" s="42"/>
      <c r="E69" s="35"/>
    </row>
    <row r="70" spans="1:5" x14ac:dyDescent="0.25">
      <c r="A70" s="16"/>
      <c r="B70" s="39" t="s">
        <v>47</v>
      </c>
      <c r="C70" s="38" t="s">
        <v>2</v>
      </c>
      <c r="D70" s="40" t="s">
        <v>48</v>
      </c>
      <c r="E70" s="41" t="s">
        <v>10</v>
      </c>
    </row>
    <row r="71" spans="1:5" x14ac:dyDescent="0.25">
      <c r="A71" s="37"/>
      <c r="B71" s="39"/>
      <c r="C71" s="38"/>
      <c r="D71" s="42"/>
      <c r="E71" s="35"/>
    </row>
    <row r="72" spans="1:5" ht="45" x14ac:dyDescent="0.25">
      <c r="A72" s="16"/>
      <c r="B72" s="46" t="s">
        <v>49</v>
      </c>
      <c r="C72" s="50" t="s">
        <v>2</v>
      </c>
      <c r="D72" s="51" t="s">
        <v>50</v>
      </c>
      <c r="E72" s="52" t="s">
        <v>25</v>
      </c>
    </row>
    <row r="73" spans="1:5" x14ac:dyDescent="0.25">
      <c r="A73" s="37"/>
      <c r="B73" s="39"/>
      <c r="C73" s="38"/>
      <c r="D73" s="42"/>
      <c r="E73" s="35"/>
    </row>
    <row r="74" spans="1:5" x14ac:dyDescent="0.25">
      <c r="A74" s="16"/>
      <c r="B74" s="39" t="s">
        <v>29</v>
      </c>
      <c r="C74" s="38" t="s">
        <v>2</v>
      </c>
      <c r="D74" s="40" t="s">
        <v>30</v>
      </c>
      <c r="E74" s="41" t="s">
        <v>25</v>
      </c>
    </row>
    <row r="75" spans="1:5" x14ac:dyDescent="0.25">
      <c r="A75" s="37"/>
      <c r="B75" s="39"/>
      <c r="C75" s="38"/>
      <c r="D75" s="42"/>
      <c r="E75" s="35"/>
    </row>
    <row r="76" spans="1:5" ht="30" x14ac:dyDescent="0.25">
      <c r="A76" s="16"/>
      <c r="B76" s="46" t="s">
        <v>51</v>
      </c>
      <c r="C76" s="47" t="s">
        <v>2</v>
      </c>
      <c r="D76" s="51" t="s">
        <v>52</v>
      </c>
      <c r="E76" s="52" t="s">
        <v>10</v>
      </c>
    </row>
    <row r="77" spans="1:5" x14ac:dyDescent="0.25">
      <c r="A77" s="37"/>
      <c r="B77" s="39"/>
      <c r="C77" s="38"/>
      <c r="D77" s="42"/>
      <c r="E77" s="35"/>
    </row>
    <row r="78" spans="1:5" x14ac:dyDescent="0.25">
      <c r="A78" s="16"/>
      <c r="B78" s="39" t="s">
        <v>5</v>
      </c>
      <c r="C78" s="38" t="s">
        <v>2</v>
      </c>
      <c r="D78" s="40" t="s">
        <v>6</v>
      </c>
      <c r="E78" s="35" t="s">
        <v>7</v>
      </c>
    </row>
    <row r="79" spans="1:5" ht="15.75" thickBot="1" x14ac:dyDescent="0.3">
      <c r="A79" s="37"/>
      <c r="B79" s="38"/>
      <c r="C79" s="38"/>
      <c r="D79" s="53"/>
      <c r="E79" s="54"/>
    </row>
    <row r="80" spans="1:5" x14ac:dyDescent="0.25">
      <c r="A80" s="156" t="s">
        <v>53</v>
      </c>
      <c r="B80" s="157"/>
      <c r="C80" s="158"/>
      <c r="D80" s="138">
        <f>((8.34*(A70*(A72+A74)-(A76*A72)))/(1-A78))</f>
        <v>0</v>
      </c>
      <c r="E80" s="165" t="s">
        <v>37</v>
      </c>
    </row>
    <row r="81" spans="1:5" x14ac:dyDescent="0.25">
      <c r="A81" s="159"/>
      <c r="B81" s="160"/>
      <c r="C81" s="161"/>
      <c r="D81" s="139"/>
      <c r="E81" s="166"/>
    </row>
    <row r="82" spans="1:5" ht="15.75" thickBot="1" x14ac:dyDescent="0.3">
      <c r="A82" s="162"/>
      <c r="B82" s="163"/>
      <c r="C82" s="164"/>
      <c r="D82" s="140"/>
      <c r="E82" s="167"/>
    </row>
    <row r="83" spans="1:5" ht="15.75" thickTop="1" x14ac:dyDescent="0.25"/>
    <row r="84" spans="1:5" ht="15.75" thickBot="1" x14ac:dyDescent="0.3"/>
    <row r="85" spans="1:5" ht="24.75" thickTop="1" thickBot="1" x14ac:dyDescent="0.4">
      <c r="A85" s="43"/>
      <c r="B85" s="44"/>
      <c r="C85" s="44"/>
      <c r="D85" s="44"/>
      <c r="E85" s="45"/>
    </row>
    <row r="86" spans="1:5" x14ac:dyDescent="0.25">
      <c r="A86" s="34"/>
      <c r="B86" s="168" t="s">
        <v>42</v>
      </c>
      <c r="C86" s="170" t="s">
        <v>2</v>
      </c>
      <c r="D86" s="172" t="s">
        <v>43</v>
      </c>
      <c r="E86" s="35"/>
    </row>
    <row r="87" spans="1:5" ht="15.75" thickBot="1" x14ac:dyDescent="0.3">
      <c r="A87" s="36"/>
      <c r="B87" s="169"/>
      <c r="C87" s="171"/>
      <c r="D87" s="173"/>
      <c r="E87" s="35"/>
    </row>
    <row r="88" spans="1:5" x14ac:dyDescent="0.25">
      <c r="A88" s="37"/>
      <c r="B88" s="174" t="s">
        <v>54</v>
      </c>
      <c r="C88" s="175"/>
      <c r="D88" s="38"/>
      <c r="E88" s="35"/>
    </row>
    <row r="89" spans="1:5" x14ac:dyDescent="0.25">
      <c r="A89" s="37"/>
      <c r="B89" s="38"/>
      <c r="C89" s="38"/>
      <c r="D89" s="38"/>
      <c r="E89" s="35"/>
    </row>
    <row r="90" spans="1:5" ht="30" x14ac:dyDescent="0.25">
      <c r="A90" s="37"/>
      <c r="B90" s="46" t="s">
        <v>45</v>
      </c>
      <c r="C90" s="47" t="s">
        <v>2</v>
      </c>
      <c r="D90" s="48" t="s">
        <v>46</v>
      </c>
      <c r="E90" s="49" t="s">
        <v>37</v>
      </c>
    </row>
    <row r="91" spans="1:5" x14ac:dyDescent="0.25">
      <c r="A91" s="37"/>
      <c r="B91" s="39"/>
      <c r="C91" s="38"/>
      <c r="D91" s="42"/>
      <c r="E91" s="35"/>
    </row>
    <row r="92" spans="1:5" x14ac:dyDescent="0.25">
      <c r="A92" s="16"/>
      <c r="B92" s="39" t="s">
        <v>47</v>
      </c>
      <c r="C92" s="38" t="s">
        <v>2</v>
      </c>
      <c r="D92" s="40" t="s">
        <v>48</v>
      </c>
      <c r="E92" s="41" t="s">
        <v>10</v>
      </c>
    </row>
    <row r="93" spans="1:5" x14ac:dyDescent="0.25">
      <c r="A93" s="37"/>
      <c r="B93" s="39"/>
      <c r="C93" s="38"/>
      <c r="D93" s="42"/>
      <c r="E93" s="35"/>
    </row>
    <row r="94" spans="1:5" ht="45" x14ac:dyDescent="0.25">
      <c r="A94" s="16"/>
      <c r="B94" s="46" t="s">
        <v>49</v>
      </c>
      <c r="C94" s="50" t="s">
        <v>2</v>
      </c>
      <c r="D94" s="51" t="s">
        <v>50</v>
      </c>
      <c r="E94" s="52" t="s">
        <v>25</v>
      </c>
    </row>
    <row r="95" spans="1:5" x14ac:dyDescent="0.25">
      <c r="A95" s="37"/>
      <c r="B95" s="39"/>
      <c r="C95" s="38"/>
      <c r="D95" s="42"/>
      <c r="E95" s="35"/>
    </row>
    <row r="96" spans="1:5" x14ac:dyDescent="0.25">
      <c r="A96" s="16"/>
      <c r="B96" s="39" t="s">
        <v>29</v>
      </c>
      <c r="C96" s="38" t="s">
        <v>2</v>
      </c>
      <c r="D96" s="40" t="s">
        <v>30</v>
      </c>
      <c r="E96" s="41" t="s">
        <v>25</v>
      </c>
    </row>
    <row r="97" spans="1:5" x14ac:dyDescent="0.25">
      <c r="A97" s="37"/>
      <c r="B97" s="39"/>
      <c r="C97" s="38"/>
      <c r="D97" s="42"/>
      <c r="E97" s="35"/>
    </row>
    <row r="98" spans="1:5" ht="30" x14ac:dyDescent="0.25">
      <c r="A98" s="16"/>
      <c r="B98" s="46" t="s">
        <v>51</v>
      </c>
      <c r="C98" s="47" t="s">
        <v>2</v>
      </c>
      <c r="D98" s="51" t="s">
        <v>52</v>
      </c>
      <c r="E98" s="52" t="s">
        <v>10</v>
      </c>
    </row>
    <row r="99" spans="1:5" x14ac:dyDescent="0.25">
      <c r="A99" s="37"/>
      <c r="B99" s="39"/>
      <c r="C99" s="38"/>
      <c r="D99" s="42"/>
      <c r="E99" s="35"/>
    </row>
    <row r="100" spans="1:5" x14ac:dyDescent="0.25">
      <c r="A100" s="16"/>
      <c r="B100" s="39" t="s">
        <v>5</v>
      </c>
      <c r="C100" s="38" t="s">
        <v>2</v>
      </c>
      <c r="D100" s="40" t="s">
        <v>6</v>
      </c>
      <c r="E100" s="35" t="s">
        <v>7</v>
      </c>
    </row>
    <row r="101" spans="1:5" ht="15.75" thickBot="1" x14ac:dyDescent="0.3">
      <c r="A101" s="37"/>
      <c r="B101" s="38"/>
      <c r="C101" s="38"/>
      <c r="D101" s="53"/>
      <c r="E101" s="54"/>
    </row>
    <row r="102" spans="1:5" x14ac:dyDescent="0.25">
      <c r="A102" s="156" t="s">
        <v>53</v>
      </c>
      <c r="B102" s="157"/>
      <c r="C102" s="158"/>
      <c r="D102" s="138">
        <f>((8.34*(A92*(A94+A96)-(A98*A94)))/(1-A100))</f>
        <v>0</v>
      </c>
      <c r="E102" s="165" t="s">
        <v>37</v>
      </c>
    </row>
    <row r="103" spans="1:5" x14ac:dyDescent="0.25">
      <c r="A103" s="159"/>
      <c r="B103" s="160"/>
      <c r="C103" s="161"/>
      <c r="D103" s="139"/>
      <c r="E103" s="166"/>
    </row>
    <row r="104" spans="1:5" ht="15.75" thickBot="1" x14ac:dyDescent="0.3">
      <c r="A104" s="162"/>
      <c r="B104" s="163"/>
      <c r="C104" s="164"/>
      <c r="D104" s="140"/>
      <c r="E104" s="167"/>
    </row>
    <row r="105" spans="1:5" ht="15.75" thickTop="1" x14ac:dyDescent="0.25"/>
    <row r="106" spans="1:5" ht="15.75" thickBot="1" x14ac:dyDescent="0.3"/>
    <row r="107" spans="1:5" ht="24.75" thickTop="1" thickBot="1" x14ac:dyDescent="0.4">
      <c r="A107" s="43"/>
      <c r="B107" s="44"/>
      <c r="C107" s="44"/>
      <c r="D107" s="44"/>
      <c r="E107" s="45"/>
    </row>
    <row r="108" spans="1:5" x14ac:dyDescent="0.25">
      <c r="A108" s="34"/>
      <c r="B108" s="168" t="s">
        <v>42</v>
      </c>
      <c r="C108" s="170" t="s">
        <v>2</v>
      </c>
      <c r="D108" s="172" t="s">
        <v>43</v>
      </c>
      <c r="E108" s="35"/>
    </row>
    <row r="109" spans="1:5" ht="15.75" thickBot="1" x14ac:dyDescent="0.3">
      <c r="A109" s="36"/>
      <c r="B109" s="169"/>
      <c r="C109" s="171"/>
      <c r="D109" s="173"/>
      <c r="E109" s="35"/>
    </row>
    <row r="110" spans="1:5" x14ac:dyDescent="0.25">
      <c r="A110" s="37"/>
      <c r="B110" s="174" t="s">
        <v>55</v>
      </c>
      <c r="C110" s="175"/>
      <c r="D110" s="38"/>
      <c r="E110" s="35"/>
    </row>
    <row r="111" spans="1:5" x14ac:dyDescent="0.25">
      <c r="A111" s="37"/>
      <c r="B111" s="38"/>
      <c r="C111" s="38"/>
      <c r="D111" s="38"/>
      <c r="E111" s="35"/>
    </row>
    <row r="112" spans="1:5" ht="30" x14ac:dyDescent="0.25">
      <c r="A112" s="37"/>
      <c r="B112" s="46" t="s">
        <v>45</v>
      </c>
      <c r="C112" s="47" t="s">
        <v>2</v>
      </c>
      <c r="D112" s="48" t="s">
        <v>46</v>
      </c>
      <c r="E112" s="49" t="s">
        <v>37</v>
      </c>
    </row>
    <row r="113" spans="1:5" x14ac:dyDescent="0.25">
      <c r="A113" s="37"/>
      <c r="B113" s="39"/>
      <c r="C113" s="38"/>
      <c r="D113" s="42"/>
      <c r="E113" s="35"/>
    </row>
    <row r="114" spans="1:5" x14ac:dyDescent="0.25">
      <c r="A114" s="16"/>
      <c r="B114" s="39" t="s">
        <v>47</v>
      </c>
      <c r="C114" s="38" t="s">
        <v>2</v>
      </c>
      <c r="D114" s="40" t="s">
        <v>48</v>
      </c>
      <c r="E114" s="41" t="s">
        <v>10</v>
      </c>
    </row>
    <row r="115" spans="1:5" x14ac:dyDescent="0.25">
      <c r="A115" s="37"/>
      <c r="B115" s="39"/>
      <c r="C115" s="38"/>
      <c r="D115" s="42"/>
      <c r="E115" s="35"/>
    </row>
    <row r="116" spans="1:5" ht="45" x14ac:dyDescent="0.25">
      <c r="A116" s="16"/>
      <c r="B116" s="46" t="s">
        <v>49</v>
      </c>
      <c r="C116" s="50" t="s">
        <v>2</v>
      </c>
      <c r="D116" s="51" t="s">
        <v>50</v>
      </c>
      <c r="E116" s="52" t="s">
        <v>25</v>
      </c>
    </row>
    <row r="117" spans="1:5" x14ac:dyDescent="0.25">
      <c r="A117" s="37"/>
      <c r="B117" s="39"/>
      <c r="C117" s="38"/>
      <c r="D117" s="42"/>
      <c r="E117" s="35"/>
    </row>
    <row r="118" spans="1:5" x14ac:dyDescent="0.25">
      <c r="A118" s="16"/>
      <c r="B118" s="39" t="s">
        <v>29</v>
      </c>
      <c r="C118" s="38" t="s">
        <v>2</v>
      </c>
      <c r="D118" s="40" t="s">
        <v>30</v>
      </c>
      <c r="E118" s="41" t="s">
        <v>25</v>
      </c>
    </row>
    <row r="119" spans="1:5" x14ac:dyDescent="0.25">
      <c r="A119" s="37"/>
      <c r="B119" s="39"/>
      <c r="C119" s="38"/>
      <c r="D119" s="42"/>
      <c r="E119" s="35"/>
    </row>
    <row r="120" spans="1:5" ht="30" x14ac:dyDescent="0.25">
      <c r="A120" s="16"/>
      <c r="B120" s="46" t="s">
        <v>51</v>
      </c>
      <c r="C120" s="47" t="s">
        <v>2</v>
      </c>
      <c r="D120" s="51" t="s">
        <v>52</v>
      </c>
      <c r="E120" s="52" t="s">
        <v>10</v>
      </c>
    </row>
    <row r="121" spans="1:5" x14ac:dyDescent="0.25">
      <c r="A121" s="37"/>
      <c r="B121" s="39"/>
      <c r="C121" s="38"/>
      <c r="D121" s="42"/>
      <c r="E121" s="35"/>
    </row>
    <row r="122" spans="1:5" x14ac:dyDescent="0.25">
      <c r="A122" s="16"/>
      <c r="B122" s="39" t="s">
        <v>5</v>
      </c>
      <c r="C122" s="38" t="s">
        <v>2</v>
      </c>
      <c r="D122" s="40" t="s">
        <v>6</v>
      </c>
      <c r="E122" s="35" t="s">
        <v>7</v>
      </c>
    </row>
    <row r="123" spans="1:5" ht="15.75" thickBot="1" x14ac:dyDescent="0.3">
      <c r="A123" s="37"/>
      <c r="B123" s="38"/>
      <c r="C123" s="38"/>
      <c r="D123" s="53"/>
      <c r="E123" s="54"/>
    </row>
    <row r="124" spans="1:5" x14ac:dyDescent="0.25">
      <c r="A124" s="156" t="s">
        <v>53</v>
      </c>
      <c r="B124" s="157"/>
      <c r="C124" s="158"/>
      <c r="D124" s="138">
        <f>((8.34*(A114*(A116+A118)-(A120*A116)))/(1-A122))</f>
        <v>0</v>
      </c>
      <c r="E124" s="165" t="s">
        <v>37</v>
      </c>
    </row>
    <row r="125" spans="1:5" x14ac:dyDescent="0.25">
      <c r="A125" s="159"/>
      <c r="B125" s="160"/>
      <c r="C125" s="161"/>
      <c r="D125" s="139"/>
      <c r="E125" s="166"/>
    </row>
    <row r="126" spans="1:5" ht="15.75" thickBot="1" x14ac:dyDescent="0.3">
      <c r="A126" s="162"/>
      <c r="B126" s="163"/>
      <c r="C126" s="164"/>
      <c r="D126" s="140"/>
      <c r="E126" s="167"/>
    </row>
    <row r="127" spans="1:5" ht="15.75" thickTop="1" x14ac:dyDescent="0.25"/>
    <row r="128" spans="1:5" ht="15.75" thickBot="1" x14ac:dyDescent="0.3"/>
    <row r="129" spans="1:5" ht="24.75" thickTop="1" thickBot="1" x14ac:dyDescent="0.4">
      <c r="A129" s="43"/>
      <c r="B129" s="44"/>
      <c r="C129" s="44"/>
      <c r="D129" s="44"/>
      <c r="E129" s="45"/>
    </row>
    <row r="130" spans="1:5" x14ac:dyDescent="0.25">
      <c r="A130" s="34"/>
      <c r="B130" s="168" t="s">
        <v>56</v>
      </c>
      <c r="C130" s="170" t="s">
        <v>2</v>
      </c>
      <c r="D130" s="172" t="s">
        <v>57</v>
      </c>
      <c r="E130" s="35"/>
    </row>
    <row r="131" spans="1:5" ht="15.75" thickBot="1" x14ac:dyDescent="0.3">
      <c r="A131" s="36"/>
      <c r="B131" s="169"/>
      <c r="C131" s="171"/>
      <c r="D131" s="173"/>
      <c r="E131" s="35"/>
    </row>
    <row r="132" spans="1:5" x14ac:dyDescent="0.25">
      <c r="A132" s="37"/>
      <c r="B132" s="174" t="s">
        <v>58</v>
      </c>
      <c r="C132" s="175"/>
      <c r="D132" s="38"/>
      <c r="E132" s="35"/>
    </row>
    <row r="133" spans="1:5" x14ac:dyDescent="0.25">
      <c r="A133" s="37"/>
      <c r="B133" s="38"/>
      <c r="C133" s="38"/>
      <c r="D133" s="38"/>
      <c r="E133" s="35"/>
    </row>
    <row r="134" spans="1:5" x14ac:dyDescent="0.25">
      <c r="A134" s="37"/>
      <c r="B134" s="46" t="s">
        <v>59</v>
      </c>
      <c r="C134" s="47" t="s">
        <v>2</v>
      </c>
      <c r="D134" s="48" t="s">
        <v>60</v>
      </c>
      <c r="E134" s="49" t="s">
        <v>37</v>
      </c>
    </row>
    <row r="135" spans="1:5" x14ac:dyDescent="0.25">
      <c r="A135" s="37"/>
      <c r="B135" s="39"/>
      <c r="C135" s="38"/>
      <c r="D135" s="42"/>
      <c r="E135" s="35"/>
    </row>
    <row r="136" spans="1:5" x14ac:dyDescent="0.25">
      <c r="A136" s="16"/>
      <c r="B136" s="39" t="s">
        <v>61</v>
      </c>
      <c r="C136" s="38" t="s">
        <v>2</v>
      </c>
      <c r="D136" s="40" t="s">
        <v>62</v>
      </c>
      <c r="E136" s="41" t="s">
        <v>22</v>
      </c>
    </row>
    <row r="137" spans="1:5" x14ac:dyDescent="0.25">
      <c r="A137" s="37"/>
      <c r="B137" s="39"/>
      <c r="C137" s="38"/>
      <c r="D137" s="42"/>
      <c r="E137" s="35"/>
    </row>
    <row r="138" spans="1:5" x14ac:dyDescent="0.25">
      <c r="A138" s="16"/>
      <c r="B138" s="55" t="s">
        <v>17</v>
      </c>
      <c r="C138" s="50" t="s">
        <v>2</v>
      </c>
      <c r="D138" s="51" t="s">
        <v>63</v>
      </c>
      <c r="E138" s="35" t="s">
        <v>19</v>
      </c>
    </row>
    <row r="139" spans="1:5" x14ac:dyDescent="0.25">
      <c r="A139" s="37"/>
      <c r="B139" s="39"/>
      <c r="C139" s="38"/>
      <c r="D139" s="42"/>
      <c r="E139" s="35"/>
    </row>
    <row r="140" spans="1:5" x14ac:dyDescent="0.25">
      <c r="A140" s="16"/>
      <c r="B140" s="39" t="s">
        <v>64</v>
      </c>
      <c r="C140" s="38" t="s">
        <v>2</v>
      </c>
      <c r="D140" s="40" t="s">
        <v>65</v>
      </c>
      <c r="E140" s="41" t="s">
        <v>25</v>
      </c>
    </row>
    <row r="141" spans="1:5" x14ac:dyDescent="0.25">
      <c r="A141" s="37"/>
      <c r="B141" s="39"/>
      <c r="C141" s="38"/>
      <c r="D141" s="42"/>
      <c r="E141" s="35"/>
    </row>
    <row r="142" spans="1:5" x14ac:dyDescent="0.25">
      <c r="A142" s="16"/>
      <c r="B142" s="39" t="s">
        <v>5</v>
      </c>
      <c r="C142" s="38" t="s">
        <v>2</v>
      </c>
      <c r="D142" s="40" t="s">
        <v>6</v>
      </c>
      <c r="E142" s="35" t="s">
        <v>7</v>
      </c>
    </row>
    <row r="143" spans="1:5" x14ac:dyDescent="0.25">
      <c r="A143" s="37"/>
      <c r="B143" s="39"/>
      <c r="C143" s="38"/>
      <c r="D143" s="42"/>
      <c r="E143" s="35"/>
    </row>
    <row r="144" spans="1:5" x14ac:dyDescent="0.25">
      <c r="A144" s="16"/>
      <c r="B144" s="39" t="s">
        <v>66</v>
      </c>
      <c r="C144" s="38" t="s">
        <v>2</v>
      </c>
      <c r="D144" s="40" t="s">
        <v>67</v>
      </c>
      <c r="E144" s="35" t="s">
        <v>28</v>
      </c>
    </row>
    <row r="145" spans="1:5" ht="15.75" thickBot="1" x14ac:dyDescent="0.3">
      <c r="A145" s="37"/>
      <c r="B145" s="38"/>
      <c r="C145" s="38"/>
      <c r="D145" s="53"/>
      <c r="E145" s="54"/>
    </row>
    <row r="146" spans="1:5" x14ac:dyDescent="0.25">
      <c r="A146" s="156" t="s">
        <v>53</v>
      </c>
      <c r="B146" s="157"/>
      <c r="C146" s="158"/>
      <c r="D146" s="138" t="e">
        <f>(8.34*A136*(A138/100)*A140*A144)/A142</f>
        <v>#DIV/0!</v>
      </c>
      <c r="E146" s="165" t="s">
        <v>37</v>
      </c>
    </row>
    <row r="147" spans="1:5" x14ac:dyDescent="0.25">
      <c r="A147" s="159"/>
      <c r="B147" s="160"/>
      <c r="C147" s="161"/>
      <c r="D147" s="139"/>
      <c r="E147" s="166"/>
    </row>
    <row r="148" spans="1:5" ht="15.75" thickBot="1" x14ac:dyDescent="0.3">
      <c r="A148" s="162"/>
      <c r="B148" s="163"/>
      <c r="C148" s="164"/>
      <c r="D148" s="140"/>
      <c r="E148" s="167"/>
    </row>
    <row r="149" spans="1:5" ht="15.75" thickTop="1" x14ac:dyDescent="0.25"/>
    <row r="150" spans="1:5" ht="15.75" thickBot="1" x14ac:dyDescent="0.3"/>
    <row r="151" spans="1:5" ht="24.75" thickTop="1" thickBot="1" x14ac:dyDescent="0.4">
      <c r="A151" s="43"/>
      <c r="B151" s="44"/>
      <c r="C151" s="44"/>
      <c r="D151" s="44"/>
      <c r="E151" s="45"/>
    </row>
    <row r="152" spans="1:5" x14ac:dyDescent="0.25">
      <c r="A152" s="34"/>
      <c r="B152" s="150" t="s">
        <v>68</v>
      </c>
      <c r="C152" s="152" t="s">
        <v>2</v>
      </c>
      <c r="D152" s="154" t="s">
        <v>34</v>
      </c>
      <c r="E152" s="35"/>
    </row>
    <row r="153" spans="1:5" ht="15.75" thickBot="1" x14ac:dyDescent="0.3">
      <c r="A153" s="36"/>
      <c r="B153" s="151"/>
      <c r="C153" s="153"/>
      <c r="D153" s="155"/>
      <c r="E153" s="35"/>
    </row>
    <row r="154" spans="1:5" x14ac:dyDescent="0.25">
      <c r="A154" s="37"/>
      <c r="B154" s="38"/>
      <c r="C154" s="38"/>
      <c r="D154" s="38"/>
      <c r="E154" s="35"/>
    </row>
    <row r="155" spans="1:5" x14ac:dyDescent="0.25">
      <c r="A155" s="37"/>
      <c r="B155" s="38"/>
      <c r="C155" s="38"/>
      <c r="D155" s="38"/>
      <c r="E155" s="35"/>
    </row>
    <row r="156" spans="1:5" ht="30" x14ac:dyDescent="0.25">
      <c r="A156" s="37"/>
      <c r="B156" s="46" t="s">
        <v>69</v>
      </c>
      <c r="C156" s="47" t="s">
        <v>2</v>
      </c>
      <c r="D156" s="51" t="s">
        <v>70</v>
      </c>
      <c r="E156" s="52" t="s">
        <v>37</v>
      </c>
    </row>
    <row r="157" spans="1:5" x14ac:dyDescent="0.25">
      <c r="A157" s="37"/>
      <c r="B157" s="46"/>
      <c r="C157" s="47"/>
      <c r="D157" s="42"/>
      <c r="E157" s="35"/>
    </row>
    <row r="158" spans="1:5" ht="45" x14ac:dyDescent="0.25">
      <c r="A158" s="16"/>
      <c r="B158" s="46" t="s">
        <v>71</v>
      </c>
      <c r="C158" s="47" t="s">
        <v>2</v>
      </c>
      <c r="D158" s="51" t="s">
        <v>72</v>
      </c>
      <c r="E158" s="52" t="s">
        <v>10</v>
      </c>
    </row>
    <row r="159" spans="1:5" x14ac:dyDescent="0.25">
      <c r="A159" s="37"/>
      <c r="B159" s="46"/>
      <c r="C159" s="47"/>
      <c r="D159" s="42"/>
      <c r="E159" s="35"/>
    </row>
    <row r="160" spans="1:5" x14ac:dyDescent="0.25">
      <c r="A160" s="16"/>
      <c r="B160" s="46" t="s">
        <v>29</v>
      </c>
      <c r="C160" s="47" t="s">
        <v>2</v>
      </c>
      <c r="D160" s="40" t="s">
        <v>73</v>
      </c>
      <c r="E160" s="41" t="s">
        <v>25</v>
      </c>
    </row>
    <row r="161" spans="1:5" x14ac:dyDescent="0.25">
      <c r="A161" s="37"/>
      <c r="B161" s="46"/>
      <c r="C161" s="47"/>
      <c r="D161" s="42"/>
      <c r="E161" s="35"/>
    </row>
    <row r="162" spans="1:5" ht="45" x14ac:dyDescent="0.25">
      <c r="A162" s="16"/>
      <c r="B162" s="55" t="s">
        <v>74</v>
      </c>
      <c r="C162" s="47" t="s">
        <v>2</v>
      </c>
      <c r="D162" s="51" t="s">
        <v>75</v>
      </c>
      <c r="E162" s="35" t="s">
        <v>7</v>
      </c>
    </row>
    <row r="163" spans="1:5" ht="15.75" thickBot="1" x14ac:dyDescent="0.3">
      <c r="A163" s="37"/>
      <c r="B163" s="38"/>
      <c r="C163" s="38"/>
      <c r="D163" s="38"/>
      <c r="E163" s="35"/>
    </row>
    <row r="164" spans="1:5" x14ac:dyDescent="0.25">
      <c r="A164" s="156" t="s">
        <v>76</v>
      </c>
      <c r="B164" s="157"/>
      <c r="C164" s="158"/>
      <c r="D164" s="138">
        <f>(8.34*A158*A160)/(1-A162)</f>
        <v>0</v>
      </c>
      <c r="E164" s="165" t="s">
        <v>37</v>
      </c>
    </row>
    <row r="165" spans="1:5" x14ac:dyDescent="0.25">
      <c r="A165" s="159"/>
      <c r="B165" s="160"/>
      <c r="C165" s="161"/>
      <c r="D165" s="139"/>
      <c r="E165" s="166"/>
    </row>
    <row r="166" spans="1:5" ht="15.75" thickBot="1" x14ac:dyDescent="0.3">
      <c r="A166" s="162"/>
      <c r="B166" s="163"/>
      <c r="C166" s="164"/>
      <c r="D166" s="140"/>
      <c r="E166" s="167"/>
    </row>
    <row r="167" spans="1:5" ht="15.75" thickTop="1" x14ac:dyDescent="0.25"/>
    <row r="168" spans="1:5" ht="15.75" thickBot="1" x14ac:dyDescent="0.3"/>
    <row r="169" spans="1:5" ht="24.75" thickTop="1" thickBot="1" x14ac:dyDescent="0.4">
      <c r="A169" s="144" t="s">
        <v>77</v>
      </c>
      <c r="B169" s="145"/>
      <c r="C169" s="145"/>
      <c r="D169" s="145"/>
      <c r="E169" s="146"/>
    </row>
    <row r="170" spans="1:5" ht="24.75" thickTop="1" thickBot="1" x14ac:dyDescent="0.4">
      <c r="A170" s="1"/>
      <c r="B170" s="1"/>
      <c r="C170" s="1"/>
      <c r="D170" s="1"/>
      <c r="E170" s="2"/>
    </row>
    <row r="171" spans="1:5" ht="24.75" thickTop="1" thickBot="1" x14ac:dyDescent="0.4">
      <c r="A171" s="56"/>
      <c r="B171" s="57"/>
      <c r="C171" s="57"/>
      <c r="D171" s="57"/>
      <c r="E171" s="58"/>
    </row>
    <row r="172" spans="1:5" x14ac:dyDescent="0.25">
      <c r="A172" s="59"/>
      <c r="B172" s="123" t="s">
        <v>78</v>
      </c>
      <c r="C172" s="125" t="s">
        <v>2</v>
      </c>
      <c r="D172" s="147" t="s">
        <v>79</v>
      </c>
      <c r="E172" s="60"/>
    </row>
    <row r="173" spans="1:5" ht="15.75" thickBot="1" x14ac:dyDescent="0.3">
      <c r="A173" s="61"/>
      <c r="B173" s="124"/>
      <c r="C173" s="126"/>
      <c r="D173" s="148"/>
      <c r="E173" s="60"/>
    </row>
    <row r="174" spans="1:5" x14ac:dyDescent="0.25">
      <c r="A174" s="62"/>
      <c r="B174" s="63"/>
      <c r="C174" s="63"/>
      <c r="D174" s="63"/>
      <c r="E174" s="60"/>
    </row>
    <row r="175" spans="1:5" x14ac:dyDescent="0.25">
      <c r="A175" s="62"/>
      <c r="B175" s="63"/>
      <c r="C175" s="63"/>
      <c r="D175" s="63"/>
      <c r="E175" s="60"/>
    </row>
    <row r="176" spans="1:5" ht="30" x14ac:dyDescent="0.25">
      <c r="A176" s="62"/>
      <c r="B176" s="64" t="s">
        <v>80</v>
      </c>
      <c r="C176" s="63" t="s">
        <v>2</v>
      </c>
      <c r="D176" s="65" t="s">
        <v>81</v>
      </c>
      <c r="E176" s="66" t="s">
        <v>37</v>
      </c>
    </row>
    <row r="177" spans="1:5" x14ac:dyDescent="0.25">
      <c r="A177" s="62"/>
      <c r="B177" s="67"/>
      <c r="C177" s="63"/>
      <c r="D177" s="68"/>
      <c r="E177" s="60"/>
    </row>
    <row r="178" spans="1:5" ht="30" x14ac:dyDescent="0.25">
      <c r="A178" s="16"/>
      <c r="B178" s="69" t="s">
        <v>82</v>
      </c>
      <c r="C178" s="70" t="s">
        <v>2</v>
      </c>
      <c r="D178" s="71" t="s">
        <v>83</v>
      </c>
      <c r="E178" s="66" t="s">
        <v>10</v>
      </c>
    </row>
    <row r="179" spans="1:5" x14ac:dyDescent="0.25">
      <c r="A179" s="62"/>
      <c r="B179" s="69"/>
      <c r="C179" s="70"/>
      <c r="D179" s="72"/>
      <c r="E179" s="60"/>
    </row>
    <row r="180" spans="1:5" x14ac:dyDescent="0.25">
      <c r="A180" s="16"/>
      <c r="B180" s="69" t="s">
        <v>84</v>
      </c>
      <c r="C180" s="70" t="s">
        <v>2</v>
      </c>
      <c r="D180" s="71" t="s">
        <v>85</v>
      </c>
      <c r="E180" s="60" t="s">
        <v>25</v>
      </c>
    </row>
    <row r="181" spans="1:5" ht="15.75" thickBot="1" x14ac:dyDescent="0.3">
      <c r="A181" s="62"/>
      <c r="B181" s="63"/>
      <c r="C181" s="63"/>
      <c r="D181" s="63"/>
      <c r="E181" s="60"/>
    </row>
    <row r="182" spans="1:5" x14ac:dyDescent="0.25">
      <c r="A182" s="149" t="s">
        <v>86</v>
      </c>
      <c r="B182" s="130"/>
      <c r="C182" s="131"/>
      <c r="D182" s="117">
        <f>8.34*A178*A180</f>
        <v>0</v>
      </c>
      <c r="E182" s="141" t="s">
        <v>37</v>
      </c>
    </row>
    <row r="183" spans="1:5" x14ac:dyDescent="0.25">
      <c r="A183" s="132"/>
      <c r="B183" s="133"/>
      <c r="C183" s="134"/>
      <c r="D183" s="118"/>
      <c r="E183" s="142"/>
    </row>
    <row r="184" spans="1:5" ht="15.75" thickBot="1" x14ac:dyDescent="0.3">
      <c r="A184" s="135"/>
      <c r="B184" s="136"/>
      <c r="C184" s="137"/>
      <c r="D184" s="119"/>
      <c r="E184" s="143"/>
    </row>
    <row r="185" spans="1:5" ht="15.75" thickTop="1" x14ac:dyDescent="0.25"/>
    <row r="186" spans="1:5" ht="15.75" thickBot="1" x14ac:dyDescent="0.3"/>
    <row r="187" spans="1:5" ht="24.75" thickTop="1" thickBot="1" x14ac:dyDescent="0.4">
      <c r="A187" s="73"/>
      <c r="B187" s="74"/>
      <c r="C187" s="74"/>
      <c r="D187" s="74"/>
      <c r="E187" s="75"/>
    </row>
    <row r="188" spans="1:5" x14ac:dyDescent="0.25">
      <c r="A188" s="59"/>
      <c r="B188" s="123" t="s">
        <v>87</v>
      </c>
      <c r="C188" s="125" t="s">
        <v>2</v>
      </c>
      <c r="D188" s="127" t="s">
        <v>88</v>
      </c>
      <c r="E188" s="60"/>
    </row>
    <row r="189" spans="1:5" ht="15.75" thickBot="1" x14ac:dyDescent="0.3">
      <c r="A189" s="61"/>
      <c r="B189" s="124"/>
      <c r="C189" s="126"/>
      <c r="D189" s="128"/>
      <c r="E189" s="60"/>
    </row>
    <row r="190" spans="1:5" x14ac:dyDescent="0.25">
      <c r="A190" s="62"/>
      <c r="B190" s="63"/>
      <c r="C190" s="63"/>
      <c r="D190" s="63"/>
      <c r="E190" s="60"/>
    </row>
    <row r="191" spans="1:5" x14ac:dyDescent="0.25">
      <c r="A191" s="62"/>
      <c r="B191" s="63"/>
      <c r="C191" s="63"/>
      <c r="D191" s="63"/>
      <c r="E191" s="60"/>
    </row>
    <row r="192" spans="1:5" x14ac:dyDescent="0.25">
      <c r="A192" s="62"/>
      <c r="B192" s="76" t="s">
        <v>87</v>
      </c>
      <c r="C192" s="70" t="s">
        <v>2</v>
      </c>
      <c r="D192" s="71" t="s">
        <v>77</v>
      </c>
      <c r="E192" s="77" t="s">
        <v>37</v>
      </c>
    </row>
    <row r="193" spans="1:5" x14ac:dyDescent="0.25">
      <c r="A193" s="62"/>
      <c r="B193" s="67"/>
      <c r="C193" s="63"/>
      <c r="D193" s="68"/>
      <c r="E193" s="60"/>
    </row>
    <row r="194" spans="1:5" ht="30" x14ac:dyDescent="0.25">
      <c r="A194" s="16"/>
      <c r="B194" s="76" t="s">
        <v>89</v>
      </c>
      <c r="C194" s="70" t="s">
        <v>2</v>
      </c>
      <c r="D194" s="71" t="s">
        <v>90</v>
      </c>
      <c r="E194" s="77" t="s">
        <v>37</v>
      </c>
    </row>
    <row r="195" spans="1:5" x14ac:dyDescent="0.25">
      <c r="A195" s="62"/>
      <c r="B195" s="67"/>
      <c r="C195" s="63"/>
      <c r="D195" s="68"/>
      <c r="E195" s="60"/>
    </row>
    <row r="196" spans="1:5" x14ac:dyDescent="0.25">
      <c r="A196" s="16"/>
      <c r="B196" s="76" t="s">
        <v>91</v>
      </c>
      <c r="C196" s="78" t="s">
        <v>2</v>
      </c>
      <c r="D196" s="65" t="s">
        <v>92</v>
      </c>
      <c r="E196" s="77" t="s">
        <v>7</v>
      </c>
    </row>
    <row r="197" spans="1:5" x14ac:dyDescent="0.25">
      <c r="A197" s="62"/>
      <c r="B197" s="67"/>
      <c r="C197" s="63"/>
      <c r="D197" s="68"/>
      <c r="E197" s="60"/>
    </row>
    <row r="198" spans="1:5" ht="30" x14ac:dyDescent="0.25">
      <c r="A198" s="79"/>
      <c r="B198" s="76" t="s">
        <v>80</v>
      </c>
      <c r="C198" s="70" t="s">
        <v>2</v>
      </c>
      <c r="D198" s="71" t="s">
        <v>93</v>
      </c>
      <c r="E198" s="77" t="s">
        <v>37</v>
      </c>
    </row>
    <row r="199" spans="1:5" x14ac:dyDescent="0.25">
      <c r="A199" s="62"/>
      <c r="B199" s="67"/>
      <c r="C199" s="63"/>
      <c r="D199" s="68"/>
      <c r="E199" s="60"/>
    </row>
    <row r="200" spans="1:5" x14ac:dyDescent="0.25">
      <c r="A200" s="16"/>
      <c r="B200" s="76" t="s">
        <v>94</v>
      </c>
      <c r="C200" s="70" t="s">
        <v>2</v>
      </c>
      <c r="D200" s="71" t="s">
        <v>95</v>
      </c>
      <c r="E200" s="77" t="s">
        <v>37</v>
      </c>
    </row>
    <row r="201" spans="1:5" x14ac:dyDescent="0.25">
      <c r="A201" s="62"/>
      <c r="B201" s="67"/>
      <c r="C201" s="63"/>
      <c r="D201" s="68"/>
      <c r="E201" s="60"/>
    </row>
    <row r="202" spans="1:5" ht="30" x14ac:dyDescent="0.25">
      <c r="A202" s="16"/>
      <c r="B202" s="76" t="s">
        <v>96</v>
      </c>
      <c r="C202" s="70" t="s">
        <v>2</v>
      </c>
      <c r="D202" s="71" t="s">
        <v>97</v>
      </c>
      <c r="E202" s="77" t="s">
        <v>37</v>
      </c>
    </row>
    <row r="203" spans="1:5" ht="15.75" thickBot="1" x14ac:dyDescent="0.3">
      <c r="A203" s="62"/>
      <c r="B203" s="63"/>
      <c r="C203" s="63"/>
      <c r="D203" s="80"/>
      <c r="E203" s="81"/>
    </row>
    <row r="204" spans="1:5" x14ac:dyDescent="0.25">
      <c r="A204" s="129" t="s">
        <v>98</v>
      </c>
      <c r="B204" s="130"/>
      <c r="C204" s="131"/>
      <c r="D204" s="138">
        <f>(A194*(1-A196))-(A198+A200+A202)</f>
        <v>0</v>
      </c>
      <c r="E204" s="141" t="s">
        <v>37</v>
      </c>
    </row>
    <row r="205" spans="1:5" x14ac:dyDescent="0.25">
      <c r="A205" s="132"/>
      <c r="B205" s="133"/>
      <c r="C205" s="134"/>
      <c r="D205" s="139"/>
      <c r="E205" s="142"/>
    </row>
    <row r="206" spans="1:5" ht="15.75" thickBot="1" x14ac:dyDescent="0.3">
      <c r="A206" s="135"/>
      <c r="B206" s="136"/>
      <c r="C206" s="137"/>
      <c r="D206" s="140"/>
      <c r="E206" s="143"/>
    </row>
    <row r="207" spans="1:5" ht="16.5" thickTop="1" thickBot="1" x14ac:dyDescent="0.3"/>
    <row r="208" spans="1:5" ht="24.75" thickTop="1" thickBot="1" x14ac:dyDescent="0.4">
      <c r="A208" s="101" t="s">
        <v>99</v>
      </c>
      <c r="B208" s="102"/>
      <c r="C208" s="102"/>
      <c r="D208" s="102"/>
      <c r="E208" s="103"/>
    </row>
    <row r="209" spans="1:5" ht="24.75" thickTop="1" thickBot="1" x14ac:dyDescent="0.4">
      <c r="A209" s="1"/>
      <c r="B209" s="1"/>
      <c r="C209" s="1"/>
      <c r="D209" s="1"/>
      <c r="E209" s="2"/>
    </row>
    <row r="210" spans="1:5" ht="24.75" thickTop="1" thickBot="1" x14ac:dyDescent="0.4">
      <c r="A210" s="82"/>
      <c r="B210" s="83"/>
      <c r="C210" s="83"/>
      <c r="D210" s="83"/>
      <c r="E210" s="84"/>
    </row>
    <row r="211" spans="1:5" x14ac:dyDescent="0.25">
      <c r="A211" s="85"/>
      <c r="B211" s="104" t="s">
        <v>100</v>
      </c>
      <c r="C211" s="106" t="s">
        <v>2</v>
      </c>
      <c r="D211" s="86" t="s">
        <v>101</v>
      </c>
      <c r="E211" s="87"/>
    </row>
    <row r="212" spans="1:5" ht="15.75" thickBot="1" x14ac:dyDescent="0.3">
      <c r="A212" s="88"/>
      <c r="B212" s="105"/>
      <c r="C212" s="107"/>
      <c r="D212" s="89" t="s">
        <v>102</v>
      </c>
      <c r="E212" s="87"/>
    </row>
    <row r="213" spans="1:5" x14ac:dyDescent="0.25">
      <c r="A213" s="90"/>
      <c r="B213" s="91"/>
      <c r="C213" s="91"/>
      <c r="D213" s="91"/>
      <c r="E213" s="87"/>
    </row>
    <row r="214" spans="1:5" x14ac:dyDescent="0.25">
      <c r="A214" s="90"/>
      <c r="B214" s="91"/>
      <c r="C214" s="91"/>
      <c r="D214" s="91"/>
      <c r="E214" s="87"/>
    </row>
    <row r="215" spans="1:5" x14ac:dyDescent="0.25">
      <c r="A215" s="90"/>
      <c r="B215" s="92" t="s">
        <v>103</v>
      </c>
      <c r="C215" s="93" t="s">
        <v>2</v>
      </c>
      <c r="D215" s="94" t="s">
        <v>99</v>
      </c>
      <c r="E215" s="87" t="s">
        <v>10</v>
      </c>
    </row>
    <row r="216" spans="1:5" x14ac:dyDescent="0.25">
      <c r="A216" s="90"/>
      <c r="B216" s="95"/>
      <c r="C216" s="91"/>
      <c r="D216" s="96"/>
      <c r="E216" s="87"/>
    </row>
    <row r="217" spans="1:5" x14ac:dyDescent="0.25">
      <c r="A217" s="97"/>
      <c r="B217" s="92" t="s">
        <v>87</v>
      </c>
      <c r="C217" s="93" t="s">
        <v>2</v>
      </c>
      <c r="D217" s="94" t="s">
        <v>77</v>
      </c>
      <c r="E217" s="98" t="s">
        <v>37</v>
      </c>
    </row>
    <row r="218" spans="1:5" x14ac:dyDescent="0.25">
      <c r="A218" s="90"/>
      <c r="B218" s="99"/>
      <c r="C218" s="93"/>
      <c r="D218" s="100"/>
      <c r="E218" s="87"/>
    </row>
    <row r="219" spans="1:5" x14ac:dyDescent="0.25">
      <c r="A219" s="16"/>
      <c r="B219" s="99" t="s">
        <v>104</v>
      </c>
      <c r="C219" s="93" t="s">
        <v>2</v>
      </c>
      <c r="D219" s="94" t="s">
        <v>105</v>
      </c>
      <c r="E219" s="87" t="s">
        <v>10</v>
      </c>
    </row>
    <row r="220" spans="1:5" ht="15.75" thickBot="1" x14ac:dyDescent="0.3">
      <c r="A220" s="90"/>
      <c r="B220" s="99"/>
      <c r="C220" s="93"/>
      <c r="D220" s="100"/>
      <c r="E220" s="87"/>
    </row>
    <row r="221" spans="1:5" x14ac:dyDescent="0.25">
      <c r="A221" s="108" t="s">
        <v>106</v>
      </c>
      <c r="B221" s="109"/>
      <c r="C221" s="110"/>
      <c r="D221" s="117" t="e">
        <f>A217/(8.34*A219)</f>
        <v>#DIV/0!</v>
      </c>
      <c r="E221" s="120" t="s">
        <v>10</v>
      </c>
    </row>
    <row r="222" spans="1:5" x14ac:dyDescent="0.25">
      <c r="A222" s="111"/>
      <c r="B222" s="112"/>
      <c r="C222" s="113"/>
      <c r="D222" s="118"/>
      <c r="E222" s="121"/>
    </row>
    <row r="223" spans="1:5" ht="15.75" thickBot="1" x14ac:dyDescent="0.3">
      <c r="A223" s="114"/>
      <c r="B223" s="115"/>
      <c r="C223" s="116"/>
      <c r="D223" s="119"/>
      <c r="E223" s="122"/>
    </row>
    <row r="224" spans="1:5" ht="15.75" thickTop="1" x14ac:dyDescent="0.25"/>
  </sheetData>
  <mergeCells count="72">
    <mergeCell ref="A1:E1"/>
    <mergeCell ref="B3:B6"/>
    <mergeCell ref="C3:C6"/>
    <mergeCell ref="A14:C16"/>
    <mergeCell ref="D14:D16"/>
    <mergeCell ref="E14:E16"/>
    <mergeCell ref="D17:E17"/>
    <mergeCell ref="B19:B22"/>
    <mergeCell ref="C19:C22"/>
    <mergeCell ref="A38:C40"/>
    <mergeCell ref="D38:D40"/>
    <mergeCell ref="E38:E40"/>
    <mergeCell ref="A43:E43"/>
    <mergeCell ref="B46:B47"/>
    <mergeCell ref="C46:C47"/>
    <mergeCell ref="D46:D47"/>
    <mergeCell ref="A58:C60"/>
    <mergeCell ref="D58:D60"/>
    <mergeCell ref="E58:E60"/>
    <mergeCell ref="A102:C104"/>
    <mergeCell ref="D102:D104"/>
    <mergeCell ref="E102:E104"/>
    <mergeCell ref="B64:B65"/>
    <mergeCell ref="C64:C65"/>
    <mergeCell ref="D64:D65"/>
    <mergeCell ref="B66:C66"/>
    <mergeCell ref="A80:C82"/>
    <mergeCell ref="D80:D82"/>
    <mergeCell ref="E80:E82"/>
    <mergeCell ref="B86:B87"/>
    <mergeCell ref="C86:C87"/>
    <mergeCell ref="D86:D87"/>
    <mergeCell ref="B88:C88"/>
    <mergeCell ref="B108:B109"/>
    <mergeCell ref="C108:C109"/>
    <mergeCell ref="D108:D109"/>
    <mergeCell ref="B110:C110"/>
    <mergeCell ref="A124:C126"/>
    <mergeCell ref="D124:D126"/>
    <mergeCell ref="E164:E166"/>
    <mergeCell ref="E124:E126"/>
    <mergeCell ref="B130:B131"/>
    <mergeCell ref="C130:C131"/>
    <mergeCell ref="D130:D131"/>
    <mergeCell ref="B132:C132"/>
    <mergeCell ref="A146:C148"/>
    <mergeCell ref="D146:D148"/>
    <mergeCell ref="E146:E148"/>
    <mergeCell ref="B152:B153"/>
    <mergeCell ref="C152:C153"/>
    <mergeCell ref="D152:D153"/>
    <mergeCell ref="A164:C166"/>
    <mergeCell ref="D164:D166"/>
    <mergeCell ref="E204:E206"/>
    <mergeCell ref="A169:E169"/>
    <mergeCell ref="B172:B173"/>
    <mergeCell ref="C172:C173"/>
    <mergeCell ref="D172:D173"/>
    <mergeCell ref="A182:C184"/>
    <mergeCell ref="D182:D184"/>
    <mergeCell ref="E182:E184"/>
    <mergeCell ref="B188:B189"/>
    <mergeCell ref="C188:C189"/>
    <mergeCell ref="D188:D189"/>
    <mergeCell ref="A204:C206"/>
    <mergeCell ref="D204:D206"/>
    <mergeCell ref="A208:E208"/>
    <mergeCell ref="B211:B212"/>
    <mergeCell ref="C211:C212"/>
    <mergeCell ref="A221:C223"/>
    <mergeCell ref="D221:D223"/>
    <mergeCell ref="E221:E2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Amanda</dc:creator>
  <cp:lastModifiedBy>Paula Drouin</cp:lastModifiedBy>
  <dcterms:created xsi:type="dcterms:W3CDTF">2017-03-07T13:43:07Z</dcterms:created>
  <dcterms:modified xsi:type="dcterms:W3CDTF">2017-03-07T17:25:23Z</dcterms:modified>
</cp:coreProperties>
</file>